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0e125fc2c45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50項目" sheetId="1" r:id="R95869d9ea3eb4bfc"/>
    <x:sheet xmlns:r="http://schemas.openxmlformats.org/officeDocument/2006/relationships" name="ダッシュボード" sheetId="2" r:id="Rd274ebecc2a94774"/>
    <x:sheet xmlns:r="http://schemas.openxmlformats.org/officeDocument/2006/relationships" name="優先点検10" sheetId="3" r:id="R7b4414282e7e41be"/>
    <x:sheet xmlns:r="http://schemas.openxmlformats.org/officeDocument/2006/relationships" name="点検履歴" sheetId="4" r:id="Rea3cab29095a4e0c"/>
    <x:sheet xmlns:r="http://schemas.openxmlformats.org/officeDocument/2006/relationships" name="公式資料" sheetId="5" r:id="R4d4d85a5ce3047cc"/>
    <x:sheet xmlns:r="http://schemas.openxmlformats.org/officeDocument/2006/relationships" name="使い方" sheetId="6" r:id="R71a745480cb24b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8"/>
      <x:color rgb="FFFFFFFF"/>
      <x:name val="Carlito"/>
    </x:font>
    <x:font>
      <x:sz val="10"/>
      <x:color rgb="FF123D5B"/>
      <x:name val="Carlito"/>
    </x:font>
    <x:font>
      <x:sz val="10"/>
      <x:color rgb="FF597487"/>
      <x:name val="Carlito"/>
    </x:font>
    <x:font>
      <x:b/>
      <x:sz val="10"/>
      <x:color rgb="FFFFFFFF"/>
      <x:name val="Carlito"/>
    </x:font>
    <x:font>
      <x:sz val="11"/>
      <x:color rgb="FF0C989B"/>
      <x:name val="Carlito"/>
    </x:font>
    <x:font>
      <x:b/>
      <x:sz val="11"/>
      <x:name val="Carlito"/>
    </x:font>
    <x:font>
      <x:sz val="11"/>
      <x:color rgb="FF72451D"/>
      <x:name val="Carlito"/>
    </x:font>
    <x:font>
      <x:b/>
      <x:sz val="13"/>
      <x:color rgb="FFFFFFF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02E49"/>
      </x:patternFill>
    </x:fill>
    <x:fill>
      <x:patternFill patternType="solid">
        <x:fgColor rgb="FFEAF7FA"/>
      </x:patternFill>
    </x:fill>
    <x:fill>
      <x:patternFill patternType="solid">
        <x:fgColor rgb="FFF3F8FA"/>
      </x:patternFill>
    </x:fill>
    <x:fill>
      <x:patternFill patternType="solid">
        <x:fgColor rgb="FF123D5B"/>
      </x:patternFill>
    </x:fill>
    <x:fill>
      <x:patternFill patternType="solid">
        <x:fgColor rgb="FFFFFDF2"/>
      </x:patternFill>
    </x:fill>
    <x:fill>
      <x:patternFill patternType="solid">
        <x:fgColor rgb="FFF1F9FB"/>
      </x:patternFill>
    </x:fill>
    <x:fill>
      <x:patternFill patternType="solid">
        <x:fgColor rgb="FFFFF2DA"/>
      </x:patternFill>
    </x:fill>
    <x:fill>
      <x:patternFill patternType="solid">
        <x:fgColor rgb="FFF6FBFD"/>
      </x:patternFill>
    </x:fill>
  </x:fills>
  <x:borders count="2">
    <x:border/>
    <x:border/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200" fontId="0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200" fontId="0" fillId="6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6" fillId="0" borderId="0" xfId="0" applyNumberFormat="1" applyFont="1" applyFill="1" applyBorder="1"/>
    <x:xf numFmtId="201" fontId="6" fillId="0" borderId="0" xfId="0" applyNumberFormat="1" applyFont="1" applyFill="1" applyBorder="1"/>
    <x:xf numFmtId="0" fontId="6" fillId="0" borderId="1" xfId="0" applyNumberFormat="1" applyFont="1" applyFill="1" applyBorder="1"/>
    <x:xf numFmtId="201" fontId="6" fillId="0" borderId="1" xfId="0" applyNumberFormat="1" applyFont="1" applyFill="1" applyBorder="1"/>
    <x:xf numFmtId="0" fontId="6" fillId="7" borderId="0" xfId="0" applyNumberFormat="1" applyFont="1" applyFill="1" applyBorder="1"/>
    <x:xf numFmtId="201" fontId="6" fillId="7" borderId="0" xfId="0" applyNumberFormat="1" applyFont="1" applyFill="1" applyBorder="1"/>
    <x:xf numFmtId="0" fontId="6" fillId="7" borderId="1" xfId="0" applyNumberFormat="1" applyFont="1" applyFill="1" applyBorder="1"/>
    <x:xf numFmtId="201" fontId="6" fillId="7" borderId="1" xfId="0" applyNumberFormat="1" applyFont="1" applyFill="1" applyBorder="1"/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0" fillId="9" borderId="0" xfId="0" applyNumberFormat="1" applyFont="1" applyFill="1" applyBorder="1"/>
    <x:xf numFmtId="201" fontId="0" fillId="9" borderId="0" xfId="0" applyNumberFormat="1" applyFont="1" applyFill="1" applyBorder="1"/>
    <x:xf numFmtId="0" fontId="0" fillId="9" borderId="1" xfId="0" applyNumberFormat="1" applyFont="1" applyFill="1" applyBorder="1"/>
    <x:xf numFmtId="201" fontId="0" fillId="9" borderId="1" xfId="0" applyNumberFormat="1" applyFont="1" applyFill="1" applyBorder="1"/>
  </x:cellXfs>
  <x:cellStyles count="1">
    <x:cellStyle name="Normal" xfId="0"/>
  </x:cellStyles>
  <x:dxfs count="4">
    <x:dxf>
      <x:font>
        <x:b/>
        <x:color rgb="FFA0292A"/>
      </x:font>
      <x:fill>
        <x:patternFill patternType="solid">
          <x:bgColor rgb="FFFCE8E7"/>
        </x:patternFill>
      </x:fill>
    </x:dxf>
    <x:dxf>
      <x:font>
        <x:b/>
        <x:color rgb="FF12754D"/>
      </x:font>
      <x:fill>
        <x:patternFill patternType="solid">
          <x:bgColor rgb="FFE5F5EF"/>
        </x:patternFill>
      </x:fill>
    </x:dxf>
    <x:dxf>
      <x:font>
        <x:b/>
        <x:color rgb="FF991B1B"/>
      </x:font>
      <x:fill>
        <x:patternFill patternType="solid">
          <x:bgColor rgb="FFFFD4D4"/>
        </x:patternFill>
      </x:fill>
    </x:dxf>
    <x:dxf>
      <x:font>
        <x:color rgb="FF945915"/>
      </x:font>
      <x:fill>
        <x:patternFill patternType="solid">
          <x:bgColor rgb="FFFFF2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c2b7fd4a34cee" /><Relationship Type="http://schemas.openxmlformats.org/officeDocument/2006/relationships/theme" Target="/xl/theme/theme1.xml" Id="R9eafa6f33a014fe8" /><Relationship Type="http://schemas.openxmlformats.org/officeDocument/2006/relationships/sharedStrings" Target="/xl/sharedStrings.xml" Id="R85d7379e698d46a4" /><Relationship Type="http://schemas.openxmlformats.org/officeDocument/2006/relationships/worksheet" Target="/xl/worksheets/sheet1.xml" Id="R95869d9ea3eb4bfc" /><Relationship Type="http://schemas.openxmlformats.org/officeDocument/2006/relationships/worksheet" Target="/xl/worksheets/sheet2.xml" Id="Rd274ebecc2a94774" /><Relationship Type="http://schemas.openxmlformats.org/officeDocument/2006/relationships/worksheet" Target="/xl/worksheets/sheet3.xml" Id="R7b4414282e7e41be" /><Relationship Type="http://schemas.openxmlformats.org/officeDocument/2006/relationships/worksheet" Target="/xl/worksheets/sheet4.xml" Id="Rea3cab29095a4e0c" /><Relationship Type="http://schemas.openxmlformats.org/officeDocument/2006/relationships/worksheet" Target="/xl/worksheets/sheet5.xml" Id="R4d4d85a5ce3047cc" /><Relationship Type="http://schemas.openxmlformats.org/officeDocument/2006/relationships/worksheet" Target="/xl/worksheets/sheet6.xml" Id="R71a745480cb24bdd" /></Relationships>
</file>

<file path=xl/tables/table1.xml><?xml version="1.0" encoding="utf-8"?>
<x:table xmlns:x="http://schemas.openxmlformats.org/spreadsheetml/2006/main" id="1" name="SecurityChecklist50" displayName="SecurityChecklist50" ref="A4:P54" headerRowCount="1" totalsRowCount="0" totalsRowShown="0">
  <x:tableColumns count="16">
    <x:tableColumn id="1" name="No"/>
    <x:tableColumn id="2" name="分野"/>
    <x:tableColumn id="3" name="優先度"/>
    <x:tableColumn id="4" name="点検項目"/>
    <x:tableColumn id="5" name="OKの判定基準"/>
    <x:tableColumn id="6" name="実際の確認手順"/>
    <x:tableColumn id="7" name="問題がある場合の改善例"/>
    <x:tableColumn id="8" name="頻度"/>
    <x:tableColumn id="9" name="状態"/>
    <x:tableColumn id="10" name="担当者"/>
    <x:tableColumn id="11" name="確認日"/>
    <x:tableColumn id="12" name="対応期限"/>
    <x:tableColumn id="13" name="証跡URL/保管先"/>
    <x:tableColumn id="14" name="備考"/>
    <x:tableColumn id="15" name="公式・公的出典URL"/>
    <x:tableColumn id="16" name="対応状況（自動）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48665cb0b47407d" /></Relationships>
</file>

<file path=xl/worksheets/sheet1.xml><?xml version="1.0" encoding="utf-8"?>
<x:worksheet xmlns:x="http://schemas.openxmlformats.org/spreadsheetml/2006/main">
  <x:sheetViews>
    <x:sheetView workbookViewId="0">
      <x:pane xSplit="4" ySplit="4" topLeftCell="E5" activePane="bottomRight" state="frozen"/>
    </x:sheetView>
  </x:sheetViews>
  <x:sheetFormatPr defaultRowHeight="15"/>
  <x:cols>
    <x:col min="1" max="1" width="6" hidden="0" customWidth="1"/>
    <x:col min="2" max="2" width="18" hidden="0" customWidth="1"/>
    <x:col min="3" max="3" width="9" hidden="0" customWidth="1"/>
    <x:col min="4" max="4" width="33" hidden="0" customWidth="1"/>
    <x:col min="5" max="5" width="43" hidden="0" customWidth="1"/>
    <x:col min="6" max="6" width="47" hidden="0" customWidth="1"/>
    <x:col min="7" max="7" width="48" hidden="0" customWidth="1"/>
    <x:col min="8" max="8" width="13" hidden="0" customWidth="1"/>
    <x:col min="9" max="9" width="13" hidden="0" customWidth="1"/>
    <x:col min="10" max="10" width="15" hidden="0" customWidth="1"/>
    <x:col min="11" max="11" width="15" hidden="0" customWidth="1"/>
    <x:col min="12" max="12" width="15" hidden="0" customWidth="1"/>
    <x:col min="13" max="13" width="35" hidden="0" customWidth="1"/>
    <x:col min="14" max="14" width="30" hidden="0" customWidth="1"/>
    <x:col min="15" max="15" width="57" hidden="0" customWidth="1"/>
    <x:col min="16" max="16" width="16" hidden="0" customWidth="1"/>
  </x:cols>
  <x:sheetData>
    <x:row r="1" ht="38" customHeight="1">
      <x:c r="A1" s="4" t="str">
        <x:v>WORDPRESS SECURITY | 50項目チェックリスト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1" customHeight="1">
      <x:c r="A2" s="10" t="str">
        <x:v>2026.11版・状態の初期値は「未確認」です。証跡にはパスワードや秘密鍵を入力しないでください。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</x:row>
    <x:row r="3" ht="25" customHeight="1">
      <x:c r="A3" s="15" t="str">
        <x:v>入力する列： I 状態 / J 担当 / K 確認日 / L 期限 / M 証跡 / N メモ　　※ P列は自動判定</x:v>
      </x:c>
      <x:c r="B3" s="15"/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</x:row>
    <x:row r="4" ht="30" customHeight="1">
      <x:c r="A4" s="21" t="str">
        <x:v>No</x:v>
      </x:c>
      <x:c r="B4" s="21" t="str">
        <x:v>分野</x:v>
      </x:c>
      <x:c r="C4" s="21" t="str">
        <x:v>優先度</x:v>
      </x:c>
      <x:c r="D4" s="21" t="str">
        <x:v>点検項目</x:v>
      </x:c>
      <x:c r="E4" s="21" t="str">
        <x:v>OKの判定基準</x:v>
      </x:c>
      <x:c r="F4" s="21" t="str">
        <x:v>実際の確認手順</x:v>
      </x:c>
      <x:c r="G4" s="21" t="str">
        <x:v>問題がある場合の改善例</x:v>
      </x:c>
      <x:c r="H4" s="21" t="str">
        <x:v>頻度</x:v>
      </x:c>
      <x:c r="I4" s="21" t="str">
        <x:v>状態</x:v>
      </x:c>
      <x:c r="J4" s="21" t="str">
        <x:v>担当者</x:v>
      </x:c>
      <x:c r="K4" s="21" t="str">
        <x:v>確認日</x:v>
      </x:c>
      <x:c r="L4" s="21" t="str">
        <x:v>対応期限</x:v>
      </x:c>
      <x:c r="M4" s="21" t="str">
        <x:v>証跡URL/保管先</x:v>
      </x:c>
      <x:c r="N4" s="21" t="str">
        <x:v>備考</x:v>
      </x:c>
      <x:c r="O4" s="21" t="str">
        <x:v>公式・公的出典URL</x:v>
      </x:c>
      <x:c r="P4" s="21" t="str">
        <x:v>対応状況（自動）</x:v>
      </x:c>
    </x:row>
    <x:row r="5" ht="48" customHeight="1">
      <x:c r="A5" s="36" t="str">
        <x:v>01</x:v>
      </x:c>
      <x:c r="B5" s="32" t="str">
        <x:v>管理・運用体制</x:v>
      </x:c>
      <x:c r="C5" s="32" t="str">
        <x:v>高</x:v>
      </x:c>
      <x:c r="D5" s="32" t="str">
        <x:v>サイト管理責任者が決まっている</x:v>
      </x:c>
      <x:c r="E5" s="32" t="str">
        <x:v>障害・更新時の最終判断者と連絡先が明確</x:v>
      </x:c>
      <x:c r="F5" s="32" t="str">
        <x:v>担当者表・保守契約・社内連絡先を確認</x:v>
      </x:c>
      <x:c r="G5" s="32" t="str">
        <x:v>担当者・代理担当・連絡先を定める</x:v>
      </x:c>
      <x:c r="H5" s="32" t="str">
        <x:v>半年ごと</x:v>
      </x:c>
      <x:c r="I5" s="38" t="str">
        <x:v>未確認</x:v>
      </x:c>
      <x:c r="J5" s="38" t="str"/>
      <x:c r="K5" s="39" t="str"/>
      <x:c r="L5" s="39" t="str"/>
      <x:c r="M5" s="38" t="str"/>
      <x:c r="N5" s="38" t="str"/>
      <x:c r="O5" s="32" t="str">
        <x:v>https://www.ipa.go.jp/security/guide/sme/about.html</x:v>
      </x:c>
      <x:c r="P5" s="32" t="str">
        <x:f>IF(I5="対象外","対象外",IF(I5="適合","完了",IF(I5="未確認","未確認",IF(I5="要対応",IF(L5="","期限未設定",IF(L5&lt;TODAY(),"期限超過","改善対応中")),"状態を選択"))))</x:f>
        <x:v>未確認</x:v>
      </x:c>
    </x:row>
    <x:row r="6" ht="48" customHeight="1">
      <x:c r="A6" s="36" t="str">
        <x:v>02</x:v>
      </x:c>
      <x:c r="B6" s="32" t="str">
        <x:v>管理・運用体制</x:v>
      </x:c>
      <x:c r="C6" s="32" t="str">
        <x:v>中</x:v>
      </x:c>
      <x:c r="D6" s="32" t="str">
        <x:v>ドメインの契約者と期限を把握</x:v>
      </x:c>
      <x:c r="E6" s="32" t="str">
        <x:v>契約者メールと更新日が確認できる</x:v>
      </x:c>
      <x:c r="F6" s="32" t="str">
        <x:v>ドメイン管理会社の契約情報・更新通知先を確認</x:v>
      </x:c>
      <x:c r="G6" s="32" t="str">
        <x:v>更新通知の受信先と決済手段を整える</x:v>
      </x:c>
      <x:c r="H6" s="32" t="str">
        <x:v>四半期</x:v>
      </x:c>
      <x:c r="I6" s="38" t="str">
        <x:v>未確認</x:v>
      </x:c>
      <x:c r="J6" s="38" t="str"/>
      <x:c r="K6" s="39" t="str"/>
      <x:c r="L6" s="39"/>
      <x:c r="M6" s="38" t="str"/>
      <x:c r="N6" s="38" t="str"/>
      <x:c r="O6" s="32" t="str">
        <x:v>https://www.ipa.go.jp/security/guide/sme/about.html</x:v>
      </x:c>
      <x:c r="P6" s="32" t="str">
        <x:f>IF(I6="対象外","対象外",IF(I6="適合","完了",IF(I6="未確認","未確認",IF(I6="要対応",IF(L6="","期限未設定",IF(L6&lt;TODAY(),"期限超過","改善対応中")),"状態を選択"))))</x:f>
        <x:v>未確認</x:v>
      </x:c>
    </x:row>
    <x:row r="7" ht="48" customHeight="1">
      <x:c r="A7" s="36" t="str">
        <x:v>03</x:v>
      </x:c>
      <x:c r="B7" s="32" t="str">
        <x:v>管理・運用体制</x:v>
      </x:c>
      <x:c r="C7" s="32" t="str">
        <x:v>中</x:v>
      </x:c>
      <x:c r="D7" s="32" t="str">
        <x:v>サーバー管理アカウントの所在が明確</x:v>
      </x:c>
      <x:c r="E7" s="32" t="str">
        <x:v>契約者・ログイン方法・2要素認証の管理先が記録されている</x:v>
      </x:c>
      <x:c r="F7" s="32" t="str">
        <x:v>サーバー契約画面と保管ルールを照合</x:v>
      </x:c>
      <x:c r="G7" s="32" t="str">
        <x:v>管理用認証情報を安全な保管庫へ整理</x:v>
      </x:c>
      <x:c r="H7" s="32" t="str">
        <x:v>半年ごと</x:v>
      </x:c>
      <x:c r="I7" s="38" t="str">
        <x:v>未確認</x:v>
      </x:c>
      <x:c r="J7" s="38" t="str"/>
      <x:c r="K7" s="39" t="str"/>
      <x:c r="L7" s="39" t="str"/>
      <x:c r="M7" s="38" t="str"/>
      <x:c r="N7" s="38" t="str"/>
      <x:c r="O7" s="32" t="str">
        <x:v>https://www.ipa.go.jp/security/guide/sme/about.html</x:v>
      </x:c>
      <x:c r="P7" s="32" t="str">
        <x:f>IF(I7="対象外","対象外",IF(I7="適合","完了",IF(I7="未確認","未確認",IF(I7="要対応",IF(L7="","期限未設定",IF(L7&lt;TODAY(),"期限超過","改善対応中")),"状態を選択"))))</x:f>
        <x:v>未確認</x:v>
      </x:c>
    </x:row>
    <x:row r="8" ht="48" customHeight="1">
      <x:c r="A8" s="36" t="str">
        <x:v>04</x:v>
      </x:c>
      <x:c r="B8" s="32" t="str">
        <x:v>管理・運用体制</x:v>
      </x:c>
      <x:c r="C8" s="32" t="str">
        <x:v>中</x:v>
      </x:c>
      <x:c r="D8" s="32" t="str">
        <x:v>使用中サービスの一覧がある</x:v>
      </x:c>
      <x:c r="E8" s="32" t="str">
        <x:v>WordPress・DNS・CDN・メール・外部連携を把握</x:v>
      </x:c>
      <x:c r="F8" s="32" t="str">
        <x:v>管理画面と設定表で接続先・契約先を洗い出す</x:v>
      </x:c>
      <x:c r="G8" s="32" t="str">
        <x:v>依存サービス台帳を作る</x:v>
      </x:c>
      <x:c r="H8" s="32" t="str">
        <x:v>半年ごと</x:v>
      </x:c>
      <x:c r="I8" s="38" t="str">
        <x:v>未確認</x:v>
      </x:c>
      <x:c r="J8" s="38" t="str"/>
      <x:c r="K8" s="39" t="str"/>
      <x:c r="L8" s="39" t="str"/>
      <x:c r="M8" s="38" t="str"/>
      <x:c r="N8" s="38" t="str"/>
      <x:c r="O8" s="32" t="str">
        <x:v>https://www.ipa.go.jp/security/guide/sme/about.html</x:v>
      </x:c>
      <x:c r="P8" s="32" t="str">
        <x:f>IF(I8="対象外","対象外",IF(I8="適合","完了",IF(I8="未確認","未確認",IF(I8="要対応",IF(L8="","期限未設定",IF(L8&lt;TODAY(),"期限超過","改善対応中")),"状態を選択"))))</x:f>
        <x:v>未確認</x:v>
      </x:c>
    </x:row>
    <x:row r="9" ht="48" customHeight="1">
      <x:c r="A9" s="36" t="str">
        <x:v>05</x:v>
      </x:c>
      <x:c r="B9" s="32" t="str">
        <x:v>管理・運用体制</x:v>
      </x:c>
      <x:c r="C9" s="32" t="str">
        <x:v>中</x:v>
      </x:c>
      <x:c r="D9" s="32" t="str">
        <x:v>外部制作者の権限と契約終了手順を確認</x:v>
      </x:c>
      <x:c r="E9" s="32" t="str">
        <x:v>保守終了時にアカウント・鍵・データを回収できる</x:v>
      </x:c>
      <x:c r="F9" s="32" t="str">
        <x:v>委託契約と共有ID・アクセス権を確認</x:v>
      </x:c>
      <x:c r="G9" s="32" t="str">
        <x:v>終了時チェック表と権限削除を定める</x:v>
      </x:c>
      <x:c r="H9" s="32" t="str">
        <x:v>契約変更時</x:v>
      </x:c>
      <x:c r="I9" s="38" t="str">
        <x:v>未確認</x:v>
      </x:c>
      <x:c r="J9" s="38" t="str"/>
      <x:c r="K9" s="39" t="str"/>
      <x:c r="L9" s="39" t="str"/>
      <x:c r="M9" s="38" t="str"/>
      <x:c r="N9" s="38" t="str"/>
      <x:c r="O9" s="32" t="str">
        <x:v>https://www.ipa.go.jp/security/guide/sme/about.html</x:v>
      </x:c>
      <x:c r="P9" s="32" t="str">
        <x:f>IF(I9="対象外","対象外",IF(I9="適合","完了",IF(I9="未確認","未確認",IF(I9="要対応",IF(L9="","期限未設定",IF(L9&lt;TODAY(),"期限超過","改善対応中")),"状態を選択"))))</x:f>
        <x:v>未確認</x:v>
      </x:c>
    </x:row>
    <x:row r="10" ht="48" customHeight="1">
      <x:c r="A10" s="36" t="str">
        <x:v>06</x:v>
      </x:c>
      <x:c r="B10" s="32" t="str">
        <x:v>更新・脆弱性管理</x:v>
      </x:c>
      <x:c r="C10" s="32" t="str">
        <x:v>高</x:v>
      </x:c>
      <x:c r="D10" s="32" t="str">
        <x:v>WordPress本体がサポート対象の更新状態</x:v>
      </x:c>
      <x:c r="E10" s="32" t="str">
        <x:v>利用環境に適したセキュリティ更新を適用</x:v>
      </x:c>
      <x:c r="F10" s="32" t="str">
        <x:v>管理画面→ダッシュボード→更新を確認</x:v>
      </x:c>
      <x:c r="G10" s="32" t="str">
        <x:v>バックアップ後に検証・更新を実施</x:v>
      </x:c>
      <x:c r="H10" s="32" t="str">
        <x:v>毎週</x:v>
      </x:c>
      <x:c r="I10" s="38" t="str">
        <x:v>未確認</x:v>
      </x:c>
      <x:c r="J10" s="38" t="str"/>
      <x:c r="K10" s="39" t="str"/>
      <x:c r="L10" s="39" t="str"/>
      <x:c r="M10" s="38" t="str"/>
      <x:c r="N10" s="38" t="str"/>
      <x:c r="O10" s="32" t="str">
        <x:v>https://wordpress.org/documentation/article/updating-wordpress/</x:v>
      </x:c>
      <x:c r="P10" s="32" t="str">
        <x:f>IF(I10="対象外","対象外",IF(I10="適合","完了",IF(I10="未確認","未確認",IF(I10="要対応",IF(L10="","期限未設定",IF(L10&lt;TODAY(),"期限超過","改善対応中")),"状態を選択"))))</x:f>
        <x:v>未確認</x:v>
      </x:c>
    </x:row>
    <x:row r="11" ht="48" customHeight="1">
      <x:c r="A11" s="36" t="str">
        <x:v>07</x:v>
      </x:c>
      <x:c r="B11" s="32" t="str">
        <x:v>更新・脆弱性管理</x:v>
      </x:c>
      <x:c r="C11" s="32" t="str">
        <x:v>高</x:v>
      </x:c>
      <x:c r="D11" s="32" t="str">
        <x:v>プラグインの重要な更新を放置しない</x:v>
      </x:c>
      <x:c r="E11" s="32" t="str">
        <x:v>既知の深刻な脆弱性対応版を適用</x:v>
      </x:c>
      <x:c r="F11" s="32" t="str">
        <x:v>プラグイン一覧で更新・変更履歴・開発元告知を確認</x:v>
      </x:c>
      <x:c r="G11" s="32" t="str">
        <x:v>影響検証後、必要な修正版へ更新</x:v>
      </x:c>
      <x:c r="H11" s="32" t="str">
        <x:v>毎週</x:v>
      </x:c>
      <x:c r="I11" s="38" t="str">
        <x:v>未確認</x:v>
      </x:c>
      <x:c r="J11" s="38" t="str"/>
      <x:c r="K11" s="39" t="str"/>
      <x:c r="L11" s="39" t="str"/>
      <x:c r="M11" s="38" t="str"/>
      <x:c r="N11" s="38" t="str"/>
      <x:c r="O11" s="32" t="str">
        <x:v>https://wordpress.org/documentation/article/manage-plugins/</x:v>
      </x:c>
      <x:c r="P11" s="32" t="str">
        <x:f>IF(I11="対象外","対象外",IF(I11="適合","完了",IF(I11="未確認","未確認",IF(I11="要対応",IF(L11="","期限未設定",IF(L11&lt;TODAY(),"期限超過","改善対応中")),"状態を選択"))))</x:f>
        <x:v>未確認</x:v>
      </x:c>
    </x:row>
    <x:row r="12" ht="48" customHeight="1">
      <x:c r="A12" s="36" t="str">
        <x:v>08</x:v>
      </x:c>
      <x:c r="B12" s="32" t="str">
        <x:v>更新・脆弱性管理</x:v>
      </x:c>
      <x:c r="C12" s="32" t="str">
        <x:v>高</x:v>
      </x:c>
      <x:c r="D12" s="32" t="str">
        <x:v>テーマと子テーマの更新状態を確認</x:v>
      </x:c>
      <x:c r="E12" s="32" t="str">
        <x:v>親テーマ・子テーマの互換性と更新を管理</x:v>
      </x:c>
      <x:c r="F12" s="32" t="str">
        <x:v>外観→テーマとテーマ販売元の案内を確認</x:v>
      </x:c>
      <x:c r="G12" s="32" t="str">
        <x:v>子テーマのカスタムコードを保持し検証後更新</x:v>
      </x:c>
      <x:c r="H12" s="32" t="str">
        <x:v>毎月</x:v>
      </x:c>
      <x:c r="I12" s="38" t="str">
        <x:v>未確認</x:v>
      </x:c>
      <x:c r="J12" s="38" t="str"/>
      <x:c r="K12" s="39" t="str"/>
      <x:c r="L12" s="39" t="str"/>
      <x:c r="M12" s="38" t="str"/>
      <x:c r="N12" s="38" t="str"/>
      <x:c r="O12" s="32" t="str">
        <x:v>https://developer.wordpress.org/advanced-administration/security/hardening/</x:v>
      </x:c>
      <x:c r="P12" s="32" t="str">
        <x:f>IF(I12="対象外","対象外",IF(I12="適合","完了",IF(I12="未確認","未確認",IF(I12="要対応",IF(L12="","期限未設定",IF(L12&lt;TODAY(),"期限超過","改善対応中")),"状態を選択"))))</x:f>
        <x:v>未確認</x:v>
      </x:c>
    </x:row>
    <x:row r="13" ht="48" customHeight="1">
      <x:c r="A13" s="36" t="str">
        <x:v>09</x:v>
      </x:c>
      <x:c r="B13" s="32" t="str">
        <x:v>更新・脆弱性管理</x:v>
      </x:c>
      <x:c r="C13" s="32" t="str">
        <x:v>高</x:v>
      </x:c>
      <x:c r="D13" s="32" t="str">
        <x:v>PHPがサポート対象である</x:v>
      </x:c>
      <x:c r="E13" s="32" t="str">
        <x:v>ホスティング側のサポートとWordPress互換性を満たす</x:v>
      </x:c>
      <x:c r="F13" s="32" t="str">
        <x:v>サイトヘルスとサーバーのPHP設定を確認</x:v>
      </x:c>
      <x:c r="G13" s="32" t="str">
        <x:v>ステージングで互換性確認後に切替</x:v>
      </x:c>
      <x:c r="H13" s="32" t="str">
        <x:v>四半期</x:v>
      </x:c>
      <x:c r="I13" s="38" t="str">
        <x:v>未確認</x:v>
      </x:c>
      <x:c r="J13" s="38" t="str"/>
      <x:c r="K13" s="39" t="str"/>
      <x:c r="L13" s="39" t="str"/>
      <x:c r="M13" s="38" t="str"/>
      <x:c r="N13" s="38" t="str"/>
      <x:c r="O13" s="32" t="str">
        <x:v>https://wordpress.org/documentation/site-health/</x:v>
      </x:c>
      <x:c r="P13" s="32" t="str">
        <x:f>IF(I13="対象外","対象外",IF(I13="適合","完了",IF(I13="未確認","未確認",IF(I13="要対応",IF(L13="","期限未設定",IF(L13&lt;TODAY(),"期限超過","改善対応中")),"状態を選択"))))</x:f>
        <x:v>未確認</x:v>
      </x:c>
    </x:row>
    <x:row r="14" ht="48" customHeight="1">
      <x:c r="A14" s="36" t="str">
        <x:v>10</x:v>
      </x:c>
      <x:c r="B14" s="32" t="str">
        <x:v>更新・脆弱性管理</x:v>
      </x:c>
      <x:c r="C14" s="32" t="str">
        <x:v>中</x:v>
      </x:c>
      <x:c r="D14" s="32" t="str">
        <x:v>更新前にバックアップと戻し方を確認</x:v>
      </x:c>
      <x:c r="E14" s="32" t="str">
        <x:v>更新トラブル時の復旧手順・担当がある</x:v>
      </x:c>
      <x:c r="F14" s="32" t="str">
        <x:v>バックアップ日時と更新手順書を確認</x:v>
      </x:c>
      <x:c r="G14" s="32" t="str">
        <x:v>更新前取得・試験・切戻しを標準化</x:v>
      </x:c>
      <x:c r="H14" s="32" t="str">
        <x:v>更新前</x:v>
      </x:c>
      <x:c r="I14" s="38" t="str">
        <x:v>未確認</x:v>
      </x:c>
      <x:c r="J14" s="38" t="str"/>
      <x:c r="K14" s="39" t="str"/>
      <x:c r="L14" s="39" t="str"/>
      <x:c r="M14" s="38" t="str"/>
      <x:c r="N14" s="38" t="str"/>
      <x:c r="O14" s="32" t="str">
        <x:v>https://wordpress.org/documentation/article/updating-wordpress/</x:v>
      </x:c>
      <x:c r="P14" s="32" t="str">
        <x:f>IF(I14="対象外","対象外",IF(I14="適合","完了",IF(I14="未確認","未確認",IF(I14="要対応",IF(L14="","期限未設定",IF(L14&lt;TODAY(),"期限超過","改善対応中")),"状態を選択"))))</x:f>
        <x:v>未確認</x:v>
      </x:c>
    </x:row>
    <x:row r="15" ht="48" customHeight="1">
      <x:c r="A15" s="36" t="str">
        <x:v>11</x:v>
      </x:c>
      <x:c r="B15" s="32" t="str">
        <x:v>ログイン・ユーザー権限</x:v>
      </x:c>
      <x:c r="C15" s="32" t="str">
        <x:v>高</x:v>
      </x:c>
      <x:c r="D15" s="32" t="str">
        <x:v>管理者のパスワードが長く固有</x:v>
      </x:c>
      <x:c r="E15" s="32" t="str">
        <x:v>他サービスと使い回さず安全に保管</x:v>
      </x:c>
      <x:c r="F15" s="32" t="str">
        <x:v>ユーザーごとのパスワード管理ルールを点検（秘密は記録しない）</x:v>
      </x:c>
      <x:c r="G15" s="32" t="str">
        <x:v>パスワードマネージャーと固有の長い値へ変更</x:v>
      </x:c>
      <x:c r="H15" s="32" t="str">
        <x:v>半年ごと</x:v>
      </x:c>
      <x:c r="I15" s="38" t="str">
        <x:v>未確認</x:v>
      </x:c>
      <x:c r="J15" s="38" t="str"/>
      <x:c r="K15" s="39" t="str"/>
      <x:c r="L15" s="39" t="str"/>
      <x:c r="M15" s="38" t="str"/>
      <x:c r="N15" s="38" t="str"/>
      <x:c r="O15" s="32" t="str">
        <x:v>https://developer.wordpress.org/advanced-administration/security/brute-force/</x:v>
      </x:c>
      <x:c r="P15" s="32" t="str">
        <x:f>IF(I15="対象外","対象外",IF(I15="適合","完了",IF(I15="未確認","未確認",IF(I15="要対応",IF(L15="","期限未設定",IF(L15&lt;TODAY(),"期限超過","改善対応中")),"状態を選択"))))</x:f>
        <x:v>未確認</x:v>
      </x:c>
    </x:row>
    <x:row r="16" ht="48" customHeight="1">
      <x:c r="A16" s="36" t="str">
        <x:v>12</x:v>
      </x:c>
      <x:c r="B16" s="32" t="str">
        <x:v>ログイン・ユーザー権限</x:v>
      </x:c>
      <x:c r="C16" s="32" t="str">
        <x:v>高</x:v>
      </x:c>
      <x:c r="D16" s="32" t="str">
        <x:v>管理者と特権ユーザーに多要素認証</x:v>
      </x:c>
      <x:c r="E16" s="32" t="str">
        <x:v>管理者がMFA/2FAで保護されている</x:v>
      </x:c>
      <x:c r="F16" s="32" t="str">
        <x:v>認証プラグインまたはID連携設定を確認</x:v>
      </x:c>
      <x:c r="G16" s="32" t="str">
        <x:v>信頼できる2FAを導入し復旧コードを安全に保存</x:v>
      </x:c>
      <x:c r="H16" s="32" t="str">
        <x:v>毎月</x:v>
      </x:c>
      <x:c r="I16" s="38" t="str">
        <x:v>未確認</x:v>
      </x:c>
      <x:c r="J16" s="38" t="str"/>
      <x:c r="K16" s="39" t="str"/>
      <x:c r="L16" s="39" t="str"/>
      <x:c r="M16" s="38" t="str"/>
      <x:c r="N16" s="38" t="str"/>
      <x:c r="O16" s="32" t="str">
        <x:v>https://developer.wordpress.org/advanced-administration/security/brute-force/</x:v>
      </x:c>
      <x:c r="P16" s="32" t="str">
        <x:f>IF(I16="対象外","対象外",IF(I16="適合","完了",IF(I16="未確認","未確認",IF(I16="要対応",IF(L16="","期限未設定",IF(L16&lt;TODAY(),"期限超過","改善対応中")),"状態を選択"))))</x:f>
        <x:v>未確認</x:v>
      </x:c>
    </x:row>
    <x:row r="17" ht="48" customHeight="1">
      <x:c r="A17" s="36" t="str">
        <x:v>13</x:v>
      </x:c>
      <x:c r="B17" s="32" t="str">
        <x:v>ログイン・ユーザー権限</x:v>
      </x:c>
      <x:c r="C17" s="32" t="str">
        <x:v>高</x:v>
      </x:c>
      <x:c r="D17" s="32" t="str">
        <x:v>必要最小限の権限を付与</x:v>
      </x:c>
      <x:c r="E17" s="32" t="str">
        <x:v>投稿担当に不要な管理者権限がない</x:v>
      </x:c>
      <x:c r="F17" s="32" t="str">
        <x:v>ユーザー→ユーザー一覧と各役割を確認</x:v>
      </x:c>
      <x:c r="G17" s="32" t="str">
        <x:v>編集者・投稿者等へ権限を見直す</x:v>
      </x:c>
      <x:c r="H17" s="32" t="str">
        <x:v>四半期</x:v>
      </x:c>
      <x:c r="I17" s="38" t="str">
        <x:v>未確認</x:v>
      </x:c>
      <x:c r="J17" s="38" t="str"/>
      <x:c r="K17" s="39" t="str"/>
      <x:c r="L17" s="39" t="str"/>
      <x:c r="M17" s="38" t="str"/>
      <x:c r="N17" s="38" t="str"/>
      <x:c r="O17" s="32" t="str">
        <x:v>https://top10.owasp.org/2025/ja/</x:v>
      </x:c>
      <x:c r="P17" s="32" t="str">
        <x:f>IF(I17="対象外","対象外",IF(I17="適合","完了",IF(I17="未確認","未確認",IF(I17="要対応",IF(L17="","期限未設定",IF(L17&lt;TODAY(),"期限超過","改善対応中")),"状態を選択"))))</x:f>
        <x:v>未確認</x:v>
      </x:c>
    </x:row>
    <x:row r="18" ht="48" customHeight="1">
      <x:c r="A18" s="36" t="str">
        <x:v>14</x:v>
      </x:c>
      <x:c r="B18" s="32" t="str">
        <x:v>ログイン・ユーザー権限</x:v>
      </x:c>
      <x:c r="C18" s="32" t="str">
        <x:v>高</x:v>
      </x:c>
      <x:c r="D18" s="32" t="str">
        <x:v>退職者・外部委託終了者のアカウントを停止</x:v>
      </x:c>
      <x:c r="E18" s="32" t="str">
        <x:v>使わないユーザーがログインできない</x:v>
      </x:c>
      <x:c r="F18" s="32" t="str">
        <x:v>ユーザー一覧を実際の担当者名簿と照合</x:v>
      </x:c>
      <x:c r="G18" s="32" t="str">
        <x:v>不要アカウントを削除/無効化し投稿を引継ぐ</x:v>
      </x:c>
      <x:c r="H18" s="32" t="str">
        <x:v>担当変更時</x:v>
      </x:c>
      <x:c r="I18" s="38" t="str">
        <x:v>未確認</x:v>
      </x:c>
      <x:c r="J18" s="38" t="str"/>
      <x:c r="K18" s="39" t="str"/>
      <x:c r="L18" s="39" t="str"/>
      <x:c r="M18" s="38" t="str"/>
      <x:c r="N18" s="38" t="str"/>
      <x:c r="O18" s="32" t="str">
        <x:v>https://www.ipa.go.jp/security/guide/sme/about.html</x:v>
      </x:c>
      <x:c r="P18" s="32" t="str">
        <x:f>IF(I18="対象外","対象外",IF(I18="適合","完了",IF(I18="未確認","未確認",IF(I18="要対応",IF(L18="","期限未設定",IF(L18&lt;TODAY(),"期限超過","改善対応中")),"状態を選択"))))</x:f>
        <x:v>未確認</x:v>
      </x:c>
    </x:row>
    <x:row r="19" ht="48" customHeight="1">
      <x:c r="A19" s="36" t="str">
        <x:v>15</x:v>
      </x:c>
      <x:c r="B19" s="32" t="str">
        <x:v>ログイン・ユーザー権限</x:v>
      </x:c>
      <x:c r="C19" s="32" t="str">
        <x:v>高</x:v>
      </x:c>
      <x:c r="D19" s="32" t="str">
        <x:v>ログイン総当たり対策がある</x:v>
      </x:c>
      <x:c r="E19" s="32" t="str">
        <x:v>試行制限・WAF等の防御と監視がある</x:v>
      </x:c>
      <x:c r="F19" s="32" t="str">
        <x:v>認証保護・ログイン履歴・レート制限を確認</x:v>
      </x:c>
      <x:c r="G19" s="32" t="str">
        <x:v>保護機能と通知を設定し誤検知を確認</x:v>
      </x:c>
      <x:c r="H19" s="32" t="str">
        <x:v>毎月</x:v>
      </x:c>
      <x:c r="I19" s="38" t="str">
        <x:v>未確認</x:v>
      </x:c>
      <x:c r="J19" s="38" t="str"/>
      <x:c r="K19" s="39" t="str"/>
      <x:c r="L19" s="39" t="str"/>
      <x:c r="M19" s="38" t="str"/>
      <x:c r="N19" s="38" t="str"/>
      <x:c r="O19" s="32" t="str">
        <x:v>https://developer.wordpress.org/advanced-administration/security/brute-force/</x:v>
      </x:c>
      <x:c r="P19" s="32" t="str">
        <x:f>IF(I19="対象外","対象外",IF(I19="適合","完了",IF(I19="未確認","未確認",IF(I19="要対応",IF(L19="","期限未設定",IF(L19&lt;TODAY(),"期限超過","改善対応中")),"状態を選択"))))</x:f>
        <x:v>未確認</x:v>
      </x:c>
    </x:row>
    <x:row r="20" ht="48" customHeight="1">
      <x:c r="A20" s="36" t="str">
        <x:v>16</x:v>
      </x:c>
      <x:c r="B20" s="32" t="str">
        <x:v>テーマ・プラグイン</x:v>
      </x:c>
      <x:c r="C20" s="32" t="str">
        <x:v>高</x:v>
      </x:c>
      <x:c r="D20" s="32" t="str">
        <x:v>導入元が信頼できる</x:v>
      </x:c>
      <x:c r="E20" s="32" t="str">
        <x:v>正規の配布元から取得し提供元を記録</x:v>
      </x:c>
      <x:c r="F20" s="32" t="str">
        <x:v>配布元・ライセンス・更新履歴を確認</x:v>
      </x:c>
      <x:c r="G20" s="32" t="str">
        <x:v>不明な配布物を正規品へ置換</x:v>
      </x:c>
      <x:c r="H20" s="32" t="str">
        <x:v>導入時</x:v>
      </x:c>
      <x:c r="I20" s="38" t="str">
        <x:v>未確認</x:v>
      </x:c>
      <x:c r="J20" s="38" t="str"/>
      <x:c r="K20" s="39" t="str"/>
      <x:c r="L20" s="39" t="str"/>
      <x:c r="M20" s="38" t="str"/>
      <x:c r="N20" s="38" t="str"/>
      <x:c r="O20" s="32" t="str">
        <x:v>https://developer.wordpress.org/advanced-administration/security/hardening/</x:v>
      </x:c>
      <x:c r="P20" s="32" t="str">
        <x:f>IF(I20="対象外","対象外",IF(I20="適合","完了",IF(I20="未確認","未確認",IF(I20="要対応",IF(L20="","期限未設定",IF(L20&lt;TODAY(),"期限超過","改善対応中")),"状態を選択"))))</x:f>
        <x:v>未確認</x:v>
      </x:c>
    </x:row>
    <x:row r="21" ht="48" customHeight="1">
      <x:c r="A21" s="36" t="str">
        <x:v>17</x:v>
      </x:c>
      <x:c r="B21" s="32" t="str">
        <x:v>テーマ・プラグイン</x:v>
      </x:c>
      <x:c r="C21" s="32" t="str">
        <x:v>中</x:v>
      </x:c>
      <x:c r="D21" s="32" t="str">
        <x:v>未使用プラグインは削除</x:v>
      </x:c>
      <x:c r="E21" s="32" t="str">
        <x:v>停止中でも不要なものは残さない</x:v>
      </x:c>
      <x:c r="F21" s="32" t="str">
        <x:v>プラグイン一覧で未使用と停止中を確認</x:v>
      </x:c>
      <x:c r="G21" s="32" t="str">
        <x:v>依存関係を確認し削除する</x:v>
      </x:c>
      <x:c r="H21" s="32" t="str">
        <x:v>毎月</x:v>
      </x:c>
      <x:c r="I21" s="38" t="str">
        <x:v>未確認</x:v>
      </x:c>
      <x:c r="J21" s="38" t="str"/>
      <x:c r="K21" s="39" t="str"/>
      <x:c r="L21" s="39" t="str"/>
      <x:c r="M21" s="38" t="str"/>
      <x:c r="N21" s="38" t="str"/>
      <x:c r="O21" s="32" t="str">
        <x:v>https://wordpress.org/documentation/article/manage-plugins/</x:v>
      </x:c>
      <x:c r="P21" s="32" t="str">
        <x:f>IF(I21="対象外","対象外",IF(I21="適合","完了",IF(I21="未確認","未確認",IF(I21="要対応",IF(L21="","期限未設定",IF(L21&lt;TODAY(),"期限超過","改善対応中")),"状態を選択"))))</x:f>
        <x:v>未確認</x:v>
      </x:c>
    </x:row>
    <x:row r="22" ht="48" customHeight="1">
      <x:c r="A22" s="36" t="str">
        <x:v>18</x:v>
      </x:c>
      <x:c r="B22" s="32" t="str">
        <x:v>テーマ・プラグイン</x:v>
      </x:c>
      <x:c r="C22" s="32" t="str">
        <x:v>高</x:v>
      </x:c>
      <x:c r="D22" s="32" t="str">
        <x:v>更新停止・脆弱なプラグインを見直す</x:v>
      </x:c>
      <x:c r="E22" s="32" t="str">
        <x:v>重大な既知の脆弱性を放置していない</x:v>
      </x:c>
      <x:c r="F22" s="32" t="str">
        <x:v>更新日・サポート状況・公式告知を調べる</x:v>
      </x:c>
      <x:c r="G22" s="32" t="str">
        <x:v>代替へ移行または利用停止</x:v>
      </x:c>
      <x:c r="H22" s="32" t="str">
        <x:v>四半期</x:v>
      </x:c>
      <x:c r="I22" s="38" t="str">
        <x:v>未確認</x:v>
      </x:c>
      <x:c r="J22" s="38" t="str"/>
      <x:c r="K22" s="39" t="str"/>
      <x:c r="L22" s="39" t="str"/>
      <x:c r="M22" s="38" t="str"/>
      <x:c r="N22" s="38" t="str"/>
      <x:c r="O22" s="32" t="str">
        <x:v>https://wordpress.org/documentation/article/manage-plugins/</x:v>
      </x:c>
      <x:c r="P22" s="32" t="str">
        <x:f>IF(I22="対象外","対象外",IF(I22="適合","完了",IF(I22="未確認","未確認",IF(I22="要対応",IF(L22="","期限未設定",IF(L22&lt;TODAY(),"期限超過","改善対応中")),"状態を選択"))))</x:f>
        <x:v>未確認</x:v>
      </x:c>
    </x:row>
    <x:row r="23" ht="48" customHeight="1">
      <x:c r="A23" s="36" t="str">
        <x:v>19</x:v>
      </x:c>
      <x:c r="B23" s="32" t="str">
        <x:v>テーマ・プラグイン</x:v>
      </x:c>
      <x:c r="C23" s="32" t="str">
        <x:v>中</x:v>
      </x:c>
      <x:c r="D23" s="32" t="str">
        <x:v>カスタムPHPやスニペットを棚卸し</x:v>
      </x:c>
      <x:c r="E23" s="32" t="str">
        <x:v>独自コードの用途と保守担当が分かる</x:v>
      </x:c>
      <x:c r="F23" s="32" t="str">
        <x:v>子テーマfunctions.php・スニペット管理を確認</x:v>
      </x:c>
      <x:c r="G23" s="32" t="str">
        <x:v>不要コード削除・変更履歴管理・試験</x:v>
      </x:c>
      <x:c r="H23" s="32" t="str">
        <x:v>四半期</x:v>
      </x:c>
      <x:c r="I23" s="38" t="str">
        <x:v>未確認</x:v>
      </x:c>
      <x:c r="J23" s="38" t="str"/>
      <x:c r="K23" s="39" t="str"/>
      <x:c r="L23" s="39" t="str"/>
      <x:c r="M23" s="38" t="str"/>
      <x:c r="N23" s="38" t="str"/>
      <x:c r="O23" s="32" t="str">
        <x:v>https://top10.owasp.org/2025/ja/</x:v>
      </x:c>
      <x:c r="P23" s="32" t="str">
        <x:f>IF(I23="対象外","対象外",IF(I23="適合","完了",IF(I23="未確認","未確認",IF(I23="要対応",IF(L23="","期限未設定",IF(L23&lt;TODAY(),"期限超過","改善対応中")),"状態を選択"))))</x:f>
        <x:v>未確認</x:v>
      </x:c>
    </x:row>
    <x:row r="24" ht="48" customHeight="1">
      <x:c r="A24" s="36" t="str">
        <x:v>20</x:v>
      </x:c>
      <x:c r="B24" s="32" t="str">
        <x:v>テーマ・プラグイン</x:v>
      </x:c>
      <x:c r="C24" s="32" t="str">
        <x:v>高</x:v>
      </x:c>
      <x:c r="D24" s="32" t="str">
        <x:v>外部サービスのAPI認証情報を管理</x:v>
      </x:c>
      <x:c r="E24" s="32" t="str">
        <x:v>アプリパスワードを個別発行し不要分を失効</x:v>
      </x:c>
      <x:c r="F24" s="32" t="str">
        <x:v>ユーザープロフィールのアプリケーションパスワード欄を確認</x:v>
      </x:c>
      <x:c r="G24" s="32" t="str">
        <x:v>不明・未使用の資格情報を削除し個別管理</x:v>
      </x:c>
      <x:c r="H24" s="32" t="str">
        <x:v>四半期</x:v>
      </x:c>
      <x:c r="I24" s="38" t="str">
        <x:v>未確認</x:v>
      </x:c>
      <x:c r="J24" s="38" t="str"/>
      <x:c r="K24" s="39" t="str"/>
      <x:c r="L24" s="39" t="str"/>
      <x:c r="M24" s="38" t="str"/>
      <x:c r="N24" s="38" t="str"/>
      <x:c r="O24" s="32" t="str">
        <x:v>https://developer.wordpress.org/advanced-administration/security/application-passwords/</x:v>
      </x:c>
      <x:c r="P24" s="32" t="str">
        <x:f>IF(I24="対象外","対象外",IF(I24="適合","完了",IF(I24="未確認","未確認",IF(I24="要対応",IF(L24="","期限未設定",IF(L24&lt;TODAY(),"期限超過","改善対応中")),"状態を選択"))))</x:f>
        <x:v>未確認</x:v>
      </x:c>
    </x:row>
    <x:row r="25" ht="48" customHeight="1">
      <x:c r="A25" s="36" t="str">
        <x:v>21</x:v>
      </x:c>
      <x:c r="B25" s="32" t="str">
        <x:v>サーバー・通信</x:v>
      </x:c>
      <x:c r="C25" s="32" t="str">
        <x:v>高</x:v>
      </x:c>
      <x:c r="D25" s="32" t="str">
        <x:v>サイトと管理画面をHTTPSで提供</x:v>
      </x:c>
      <x:c r="E25" s="32" t="str">
        <x:v>ログイン・フォームを含めHTTPS通信になっている</x:v>
      </x:c>
      <x:c r="F25" s="32" t="str">
        <x:v>ブラウザとWordPress URL設定・SSL設定を確認</x:v>
      </x:c>
      <x:c r="G25" s="32" t="str">
        <x:v>証明書導入・HTTPS化・リダイレクトを設定</x:v>
      </x:c>
      <x:c r="H25" s="32" t="str">
        <x:v>毎月</x:v>
      </x:c>
      <x:c r="I25" s="38" t="str">
        <x:v>未確認</x:v>
      </x:c>
      <x:c r="J25" s="38" t="str"/>
      <x:c r="K25" s="39" t="str"/>
      <x:c r="L25" s="39" t="str"/>
      <x:c r="M25" s="38" t="str"/>
      <x:c r="N25" s="38" t="str"/>
      <x:c r="O25" s="32" t="str">
        <x:v>https://developer.wordpress.org/advanced-administration/security/hardening/</x:v>
      </x:c>
      <x:c r="P25" s="32" t="str">
        <x:f>IF(I25="対象外","対象外",IF(I25="適合","完了",IF(I25="未確認","未確認",IF(I25="要対応",IF(L25="","期限未設定",IF(L25&lt;TODAY(),"期限超過","改善対応中")),"状態を選択"))))</x:f>
        <x:v>未確認</x:v>
      </x:c>
    </x:row>
    <x:row r="26" ht="48" customHeight="1">
      <x:c r="A26" s="36" t="str">
        <x:v>22</x:v>
      </x:c>
      <x:c r="B26" s="32" t="str">
        <x:v>サーバー・通信</x:v>
      </x:c>
      <x:c r="C26" s="32" t="str">
        <x:v>中</x:v>
      </x:c>
      <x:c r="D26" s="32" t="str">
        <x:v>混在コンテンツを解消</x:v>
      </x:c>
      <x:c r="E26" s="32" t="str">
        <x:v>HTTPSページでHTTPリソースを読み込まない</x:v>
      </x:c>
      <x:c r="F26" s="32" t="str">
        <x:v>ブラウザー開発者ツールでMixed Contentを確認</x:v>
      </x:c>
      <x:c r="G26" s="32" t="str">
        <x:v>画像・script・CSS URLをHTTPSへ修正</x:v>
      </x:c>
      <x:c r="H26" s="32" t="str">
        <x:v>公開変更時</x:v>
      </x:c>
      <x:c r="I26" s="38" t="str">
        <x:v>未確認</x:v>
      </x:c>
      <x:c r="J26" s="38" t="str"/>
      <x:c r="K26" s="39" t="str"/>
      <x:c r="L26" s="39" t="str"/>
      <x:c r="M26" s="38" t="str"/>
      <x:c r="N26" s="38" t="str"/>
      <x:c r="O26" s="32" t="str">
        <x:v>https://top10.owasp.org/2025/ja/</x:v>
      </x:c>
      <x:c r="P26" s="32" t="str">
        <x:f>IF(I26="対象外","対象外",IF(I26="適合","完了",IF(I26="未確認","未確認",IF(I26="要対応",IF(L26="","期限未設定",IF(L26&lt;TODAY(),"期限超過","改善対応中")),"状態を選択"))))</x:f>
        <x:v>未確認</x:v>
      </x:c>
    </x:row>
    <x:row r="27" ht="48" customHeight="1">
      <x:c r="A27" s="36" t="str">
        <x:v>23</x:v>
      </x:c>
      <x:c r="B27" s="32" t="str">
        <x:v>サーバー・通信</x:v>
      </x:c>
      <x:c r="C27" s="32" t="str">
        <x:v>高</x:v>
      </x:c>
      <x:c r="D27" s="32" t="str">
        <x:v>WAFが有効で必要な保護を確保</x:v>
      </x:c>
      <x:c r="E27" s="32" t="str">
        <x:v>WAF設定を確認し誤検知対策も把握</x:v>
      </x:c>
      <x:c r="F27" s="32" t="str">
        <x:v>サーバーパネルのWAF項目・除外履歴を確認</x:v>
      </x:c>
      <x:c r="G27" s="32" t="str">
        <x:v>必要な保護を有効化し403時はログを確認</x:v>
      </x:c>
      <x:c r="H27" s="32" t="str">
        <x:v>毎月</x:v>
      </x:c>
      <x:c r="I27" s="38" t="str">
        <x:v>未確認</x:v>
      </x:c>
      <x:c r="J27" s="38" t="str"/>
      <x:c r="K27" s="39" t="str"/>
      <x:c r="L27" s="39" t="str"/>
      <x:c r="M27" s="38" t="str"/>
      <x:c r="N27" s="38" t="str"/>
      <x:c r="O27" s="32" t="str">
        <x:v>https://www.xserver.ne.jp/manual/man_server_waf.php</x:v>
      </x:c>
      <x:c r="P27" s="32" t="str">
        <x:f>IF(I27="対象外","対象外",IF(I27="適合","完了",IF(I27="未確認","未確認",IF(I27="要対応",IF(L27="","期限未設定",IF(L27&lt;TODAY(),"期限超過","改善対応中")),"状態を選択"))))</x:f>
        <x:v>未確認</x:v>
      </x:c>
    </x:row>
    <x:row r="28" ht="48" customHeight="1">
      <x:c r="A28" s="36" t="str">
        <x:v>24</x:v>
      </x:c>
      <x:c r="B28" s="32" t="str">
        <x:v>サーバー・通信</x:v>
      </x:c>
      <x:c r="C28" s="32" t="str">
        <x:v>中</x:v>
      </x:c>
      <x:c r="D28" s="32" t="str">
        <x:v>ファイル転送に暗号化方式を使用</x:v>
      </x:c>
      <x:c r="E28" s="32" t="str">
        <x:v>SFTP/SSH等の安全な接続を使用</x:v>
      </x:c>
      <x:c r="F28" s="32" t="str">
        <x:v>利用する接続ツールの方式と保存資格情報を確認</x:v>
      </x:c>
      <x:c r="G28" s="32" t="str">
        <x:v>平文FTPからSFTP等へ移行</x:v>
      </x:c>
      <x:c r="H28" s="32" t="str">
        <x:v>半年ごと</x:v>
      </x:c>
      <x:c r="I28" s="38" t="str">
        <x:v>未確認</x:v>
      </x:c>
      <x:c r="J28" s="38" t="str"/>
      <x:c r="K28" s="39" t="str"/>
      <x:c r="L28" s="39" t="str"/>
      <x:c r="M28" s="38" t="str"/>
      <x:c r="N28" s="38" t="str"/>
      <x:c r="O28" s="32" t="str">
        <x:v>https://developer.wordpress.org/advanced-administration/security/hardening/</x:v>
      </x:c>
      <x:c r="P28" s="32" t="str">
        <x:f>IF(I28="対象外","対象外",IF(I28="適合","完了",IF(I28="未確認","未確認",IF(I28="要対応",IF(L28="","期限未設定",IF(L28&lt;TODAY(),"期限超過","改善対応中")),"状態を選択"))))</x:f>
        <x:v>未確認</x:v>
      </x:c>
    </x:row>
    <x:row r="29" ht="48" customHeight="1">
      <x:c r="A29" s="36" t="str">
        <x:v>25</x:v>
      </x:c>
      <x:c r="B29" s="32" t="str">
        <x:v>サーバー・通信</x:v>
      </x:c>
      <x:c r="C29" s="32" t="str">
        <x:v>高</x:v>
      </x:c>
      <x:c r="D29" s="32" t="str">
        <x:v>設定ファイルが公開・過剰権限ではない</x:v>
      </x:c>
      <x:c r="E29" s="32" t="str">
        <x:v>wp-config.php等が外部公開されず必要な権限に制限</x:v>
      </x:c>
      <x:c r="F29" s="32" t="str">
        <x:v>管理者がサーバー設定と権限を確認（値は公開しない）</x:v>
      </x:c>
      <x:c r="G29" s="32" t="str">
        <x:v>ホストの推奨設定へ修正。無理なchmodは避ける</x:v>
      </x:c>
      <x:c r="H29" s="32" t="str">
        <x:v>半年ごと</x:v>
      </x:c>
      <x:c r="I29" s="38" t="str">
        <x:v>未確認</x:v>
      </x:c>
      <x:c r="J29" s="38" t="str"/>
      <x:c r="K29" s="39" t="str"/>
      <x:c r="L29" s="39" t="str"/>
      <x:c r="M29" s="38" t="str"/>
      <x:c r="N29" s="38" t="str"/>
      <x:c r="O29" s="32" t="str">
        <x:v>https://developer.wordpress.org/advanced-administration/server/file-permissions/</x:v>
      </x:c>
      <x:c r="P29" s="32" t="str">
        <x:f>IF(I29="対象外","対象外",IF(I29="適合","完了",IF(I29="未確認","未確認",IF(I29="要対応",IF(L29="","期限未設定",IF(L29&lt;TODAY(),"期限超過","改善対応中")),"状態を選択"))))</x:f>
        <x:v>未確認</x:v>
      </x:c>
    </x:row>
    <x:row r="30" ht="48" customHeight="1">
      <x:c r="A30" s="36" t="str">
        <x:v>26</x:v>
      </x:c>
      <x:c r="B30" s="32" t="str">
        <x:v>WordPress設定・API</x:v>
      </x:c>
      <x:c r="C30" s="32" t="str">
        <x:v>中</x:v>
      </x:c>
      <x:c r="D30" s="32" t="str">
        <x:v>管理画面のファイル編集機能を必要に応じ停止</x:v>
      </x:c>
      <x:c r="E30" s="32" t="str">
        <x:v>サイト運用上不要な場合は編集を制限</x:v>
      </x:c>
      <x:c r="F30" s="32" t="str">
        <x:v>テーマ/プラグイン編集メニューと運用方針を確認</x:v>
      </x:c>
      <x:c r="G30" s="32" t="str">
        <x:v>保守担当がwp-config.phpで適切に設定</x:v>
      </x:c>
      <x:c r="H30" s="32" t="str">
        <x:v>半年ごと</x:v>
      </x:c>
      <x:c r="I30" s="38" t="str">
        <x:v>未確認</x:v>
      </x:c>
      <x:c r="J30" s="38" t="str"/>
      <x:c r="K30" s="39" t="str"/>
      <x:c r="L30" s="39" t="str"/>
      <x:c r="M30" s="38" t="str"/>
      <x:c r="N30" s="38" t="str"/>
      <x:c r="O30" s="32" t="str">
        <x:v>https://developer.wordpress.org/advanced-administration/security/hardening/</x:v>
      </x:c>
      <x:c r="P30" s="32" t="str">
        <x:f>IF(I30="対象外","対象外",IF(I30="適合","完了",IF(I30="未確認","未確認",IF(I30="要対応",IF(L30="","期限未設定",IF(L30&lt;TODAY(),"期限超過","改善対応中")),"状態を選択"))))</x:f>
        <x:v>未確認</x:v>
      </x:c>
    </x:row>
    <x:row r="31" ht="48" customHeight="1">
      <x:c r="A31" s="36" t="str">
        <x:v>27</x:v>
      </x:c>
      <x:c r="B31" s="32" t="str">
        <x:v>WordPress設定・API</x:v>
      </x:c>
      <x:c r="C31" s="32" t="str">
        <x:v>高</x:v>
      </x:c>
      <x:c r="D31" s="32" t="str">
        <x:v>本番環境でデバッグ情報を公開しない</x:v>
      </x:c>
      <x:c r="E31" s="32" t="str">
        <x:v>画面にPHPエラーや秘密情報を表示しない</x:v>
      </x:c>
      <x:c r="F31" s="32" t="str">
        <x:v>表示とWP_DEBUG_DISPLAY等の設定を保守担当が確認</x:v>
      </x:c>
      <x:c r="G31" s="32" t="str">
        <x:v>本番用の表示・ログ管理設定へ変更</x:v>
      </x:c>
      <x:c r="H31" s="32" t="str">
        <x:v>公開変更時</x:v>
      </x:c>
      <x:c r="I31" s="38" t="str">
        <x:v>未確認</x:v>
      </x:c>
      <x:c r="J31" s="38" t="str"/>
      <x:c r="K31" s="39" t="str"/>
      <x:c r="L31" s="39" t="str"/>
      <x:c r="M31" s="38" t="str"/>
      <x:c r="N31" s="38" t="str"/>
      <x:c r="O31" s="32" t="str">
        <x:v>https://top10.owasp.org/2025/ja/</x:v>
      </x:c>
      <x:c r="P31" s="32" t="str">
        <x:f>IF(I31="対象外","対象外",IF(I31="適合","完了",IF(I31="未確認","未確認",IF(I31="要対応",IF(L31="","期限未設定",IF(L31&lt;TODAY(),"期限超過","改善対応中")),"状態を選択"))))</x:f>
        <x:v>未確認</x:v>
      </x:c>
    </x:row>
    <x:row r="32" ht="48" customHeight="1">
      <x:c r="A32" s="36" t="str">
        <x:v>28</x:v>
      </x:c>
      <x:c r="B32" s="32" t="str">
        <x:v>WordPress設定・API</x:v>
      </x:c>
      <x:c r="C32" s="32" t="str">
        <x:v>中</x:v>
      </x:c>
      <x:c r="D32" s="32" t="str">
        <x:v>アップロード領域の実行権限を点検</x:v>
      </x:c>
      <x:c r="E32" s="32" t="str">
        <x:v>不要な実行可能ファイルを公開ディレクトリで実行させない</x:v>
      </x:c>
      <x:c r="F32" s="32" t="str">
        <x:v>ホスト設定とアップロードフォルダの状態を確認</x:v>
      </x:c>
      <x:c r="G32" s="32" t="str">
        <x:v>環境に合わせ実行制限。誤設定に注意</x:v>
      </x:c>
      <x:c r="H32" s="32" t="str">
        <x:v>半年ごと</x:v>
      </x:c>
      <x:c r="I32" s="38" t="str">
        <x:v>未確認</x:v>
      </x:c>
      <x:c r="J32" s="38" t="str"/>
      <x:c r="K32" s="39" t="str"/>
      <x:c r="L32" s="39" t="str"/>
      <x:c r="M32" s="38" t="str"/>
      <x:c r="N32" s="38" t="str"/>
      <x:c r="O32" s="32" t="str">
        <x:v>https://developer.wordpress.org/advanced-administration/security/hardening/</x:v>
      </x:c>
      <x:c r="P32" s="32" t="str">
        <x:f>IF(I32="対象外","対象外",IF(I32="適合","完了",IF(I32="未確認","未確認",IF(I32="要対応",IF(L32="","期限未設定",IF(L32&lt;TODAY(),"期限超過","改善対応中")),"状態を選択"))))</x:f>
        <x:v>未確認</x:v>
      </x:c>
    </x:row>
    <x:row r="33" ht="48" customHeight="1">
      <x:c r="A33" s="36" t="str">
        <x:v>29</x:v>
      </x:c>
      <x:c r="B33" s="32" t="str">
        <x:v>WordPress設定・API</x:v>
      </x:c>
      <x:c r="C33" s="32" t="str">
        <x:v>中</x:v>
      </x:c>
      <x:c r="D33" s="32" t="str">
        <x:v>XML-RPCの利用要否と保護を確認</x:v>
      </x:c>
      <x:c r="E33" s="32" t="str">
        <x:v>使う場合は制限・監視、不要なら影響確認後制限</x:v>
      </x:c>
      <x:c r="F33" s="32" t="str">
        <x:v>外部連携・Jetpack等の利用とxmlrpc.phpの露出を点検</x:v>
      </x:c>
      <x:c r="G33" s="32" t="str">
        <x:v>使う連携を壊さない範囲で制限</x:v>
      </x:c>
      <x:c r="H33" s="32" t="str">
        <x:v>半年ごと</x:v>
      </x:c>
      <x:c r="I33" s="38" t="str">
        <x:v>未確認</x:v>
      </x:c>
      <x:c r="J33" s="38" t="str"/>
      <x:c r="K33" s="39" t="str"/>
      <x:c r="L33" s="39" t="str"/>
      <x:c r="M33" s="38" t="str"/>
      <x:c r="N33" s="38" t="str"/>
      <x:c r="O33" s="32" t="str">
        <x:v>https://developer.wordpress.org/advanced-administration/security/brute-force/</x:v>
      </x:c>
      <x:c r="P33" s="32" t="str">
        <x:f>IF(I33="対象外","対象外",IF(I33="適合","完了",IF(I33="未確認","未確認",IF(I33="要対応",IF(L33="","期限未設定",IF(L33&lt;TODAY(),"期限超過","改善対応中")),"状態を選択"))))</x:f>
        <x:v>未確認</x:v>
      </x:c>
    </x:row>
    <x:row r="34" ht="48" customHeight="1">
      <x:c r="A34" s="36" t="str">
        <x:v>30</x:v>
      </x:c>
      <x:c r="B34" s="32" t="str">
        <x:v>WordPress設定・API</x:v>
      </x:c>
      <x:c r="C34" s="32" t="str">
        <x:v>中</x:v>
      </x:c>
      <x:c r="D34" s="32" t="str">
        <x:v>REST APIを一律遮断していない</x:v>
      </x:c>
      <x:c r="E34" s="32" t="str">
        <x:v>必要な連携は正常動作し認証付きAPIは適切に保護</x:v>
      </x:c>
      <x:c r="F34" s="32" t="str">
        <x:v>ブロックエディター・フォーム・外部連携を試験</x:v>
      </x:c>
      <x:c r="G34" s="32" t="str">
        <x:v>権限・認証を確認し過剰なAPI遮断を修正</x:v>
      </x:c>
      <x:c r="H34" s="32" t="str">
        <x:v>公開変更時</x:v>
      </x:c>
      <x:c r="I34" s="38" t="str">
        <x:v>未確認</x:v>
      </x:c>
      <x:c r="J34" s="38" t="str"/>
      <x:c r="K34" s="39" t="str"/>
      <x:c r="L34" s="39" t="str"/>
      <x:c r="M34" s="38" t="str"/>
      <x:c r="N34" s="38" t="str"/>
      <x:c r="O34" s="32" t="str">
        <x:v>https://developer.wordpress.org/rest-api/using-the-rest-api/authentication/</x:v>
      </x:c>
      <x:c r="P34" s="32" t="str">
        <x:f>IF(I34="対象外","対象外",IF(I34="適合","完了",IF(I34="未確認","未確認",IF(I34="要対応",IF(L34="","期限未設定",IF(L34&lt;TODAY(),"期限超過","改善対応中")),"状態を選択"))))</x:f>
        <x:v>未確認</x:v>
      </x:c>
    </x:row>
    <x:row r="35" ht="48" customHeight="1">
      <x:c r="A35" s="36" t="str">
        <x:v>31</x:v>
      </x:c>
      <x:c r="B35" s="32" t="str">
        <x:v>バックアップ・復元</x:v>
      </x:c>
      <x:c r="C35" s="32" t="str">
        <x:v>高</x:v>
      </x:c>
      <x:c r="D35" s="32" t="str">
        <x:v>ファイルとデータベース双方を保存</x:v>
      </x:c>
      <x:c r="E35" s="32" t="str">
        <x:v>wp-content等とDBを含む必要範囲が取得される</x:v>
      </x:c>
      <x:c r="F35" s="32" t="str">
        <x:v>バックアップ設定・対象・保存先を確認</x:v>
      </x:c>
      <x:c r="G35" s="32" t="str">
        <x:v>必要データを含む定期バックアップを構築</x:v>
      </x:c>
      <x:c r="H35" s="32" t="str">
        <x:v>毎月</x:v>
      </x:c>
      <x:c r="I35" s="38" t="str">
        <x:v>未確認</x:v>
      </x:c>
      <x:c r="J35" s="38" t="str"/>
      <x:c r="K35" s="39" t="str"/>
      <x:c r="L35" s="39" t="str"/>
      <x:c r="M35" s="38" t="str"/>
      <x:c r="N35" s="38" t="str"/>
      <x:c r="O35" s="32" t="str">
        <x:v>https://developer.wordpress.org/advanced-administration/security/hardening/</x:v>
      </x:c>
      <x:c r="P35" s="32" t="str">
        <x:f>IF(I35="対象外","対象外",IF(I35="適合","完了",IF(I35="未確認","未確認",IF(I35="要対応",IF(L35="","期限未設定",IF(L35&lt;TODAY(),"期限超過","改善対応中")),"状態を選択"))))</x:f>
        <x:v>未確認</x:v>
      </x:c>
    </x:row>
    <x:row r="36" ht="48" customHeight="1">
      <x:c r="A36" s="36" t="str">
        <x:v>32</x:v>
      </x:c>
      <x:c r="B36" s="32" t="str">
        <x:v>バックアップ・復元</x:v>
      </x:c>
      <x:c r="C36" s="32" t="str">
        <x:v>高</x:v>
      </x:c>
      <x:c r="D36" s="32" t="str">
        <x:v>自動バックアップが継続実行</x:v>
      </x:c>
      <x:c r="E36" s="32" t="str">
        <x:v>予定通り作成され失敗通知が確認できる</x:v>
      </x:c>
      <x:c r="F36" s="32" t="str">
        <x:v>最新実行日時と保存件数、失敗記録を確認</x:v>
      </x:c>
      <x:c r="G36" s="32" t="str">
        <x:v>頻度を設定し失敗アラートを受け取る</x:v>
      </x:c>
      <x:c r="H36" s="32" t="str">
        <x:v>毎週</x:v>
      </x:c>
      <x:c r="I36" s="38" t="str">
        <x:v>未確認</x:v>
      </x:c>
      <x:c r="J36" s="38" t="str"/>
      <x:c r="K36" s="39" t="str"/>
      <x:c r="L36" s="39" t="str"/>
      <x:c r="M36" s="38" t="str"/>
      <x:c r="N36" s="38" t="str"/>
      <x:c r="O36" s="32" t="str">
        <x:v>https://www.xserver.ne.jp/functions/service_backup.php</x:v>
      </x:c>
      <x:c r="P36" s="32" t="str">
        <x:f>IF(I36="対象外","対象外",IF(I36="適合","完了",IF(I36="未確認","未確認",IF(I36="要対応",IF(L36="","期限未設定",IF(L36&lt;TODAY(),"期限超過","改善対応中")),"状態を選択"))))</x:f>
        <x:v>未確認</x:v>
      </x:c>
    </x:row>
    <x:row r="37" ht="48" customHeight="1">
      <x:c r="A37" s="36" t="str">
        <x:v>33</x:v>
      </x:c>
      <x:c r="B37" s="32" t="str">
        <x:v>バックアップ・復元</x:v>
      </x:c>
      <x:c r="C37" s="32" t="str">
        <x:v>高</x:v>
      </x:c>
      <x:c r="D37" s="32" t="str">
        <x:v>本番環境と分離した保管先がある</x:v>
      </x:c>
      <x:c r="E37" s="32" t="str">
        <x:v>本番サーバー事故で同時消失しない保管先がある</x:v>
      </x:c>
      <x:c r="F37" s="32" t="str">
        <x:v>保管場所・アクセス権・世代を確認</x:v>
      </x:c>
      <x:c r="G37" s="32" t="str">
        <x:v>別保管先に暗号化した世代別バックアップを保持</x:v>
      </x:c>
      <x:c r="H37" s="32" t="str">
        <x:v>四半期</x:v>
      </x:c>
      <x:c r="I37" s="38" t="str">
        <x:v>未確認</x:v>
      </x:c>
      <x:c r="J37" s="38" t="str"/>
      <x:c r="K37" s="39" t="str"/>
      <x:c r="L37" s="39" t="str"/>
      <x:c r="M37" s="38" t="str"/>
      <x:c r="N37" s="38" t="str"/>
      <x:c r="O37" s="32" t="str">
        <x:v>https://www.ipa.go.jp/security/guide/sme/about.html</x:v>
      </x:c>
      <x:c r="P37" s="32" t="str">
        <x:f>IF(I37="対象外","対象外",IF(I37="適合","完了",IF(I37="未確認","未確認",IF(I37="要対応",IF(L37="","期限未設定",IF(L37&lt;TODAY(),"期限超過","改善対応中")),"状態を選択"))))</x:f>
        <x:v>未確認</x:v>
      </x:c>
    </x:row>
    <x:row r="38" ht="48" customHeight="1">
      <x:c r="A38" s="36" t="str">
        <x:v>34</x:v>
      </x:c>
      <x:c r="B38" s="32" t="str">
        <x:v>バックアップ・復元</x:v>
      </x:c>
      <x:c r="C38" s="32" t="str">
        <x:v>高</x:v>
      </x:c>
      <x:c r="D38" s="32" t="str">
        <x:v>復元テストを実施済み</x:v>
      </x:c>
      <x:c r="E38" s="32" t="str">
        <x:v>テスト環境等で復元可能と確認できる</x:v>
      </x:c>
      <x:c r="F38" s="32" t="str">
        <x:v>直近の復元テスト記録・所要時間を確認</x:v>
      </x:c>
      <x:c r="G38" s="32" t="str">
        <x:v>本番上書きを避け検証環境で復元試験</x:v>
      </x:c>
      <x:c r="H38" s="32" t="str">
        <x:v>半年ごと</x:v>
      </x:c>
      <x:c r="I38" s="38" t="str">
        <x:v>未確認</x:v>
      </x:c>
      <x:c r="J38" s="38" t="str"/>
      <x:c r="K38" s="39" t="str"/>
      <x:c r="L38" s="39" t="str"/>
      <x:c r="M38" s="38" t="str"/>
      <x:c r="N38" s="38" t="str"/>
      <x:c r="O38" s="32" t="str">
        <x:v>https://www.xserver.ne.jp/manual/man_server_restore.php</x:v>
      </x:c>
      <x:c r="P38" s="32" t="str">
        <x:f>IF(I38="対象外","対象外",IF(I38="適合","完了",IF(I38="未確認","未確認",IF(I38="要対応",IF(L38="","期限未設定",IF(L38&lt;TODAY(),"期限超過","改善対応中")),"状態を選択"))))</x:f>
        <x:v>未確認</x:v>
      </x:c>
    </x:row>
    <x:row r="39" ht="48" customHeight="1">
      <x:c r="A39" s="36" t="str">
        <x:v>35</x:v>
      </x:c>
      <x:c r="B39" s="32" t="str">
        <x:v>バックアップ・復元</x:v>
      </x:c>
      <x:c r="C39" s="32" t="str">
        <x:v>中</x:v>
      </x:c>
      <x:c r="D39" s="32" t="str">
        <x:v>保持期間と改ざん対策が適切</x:v>
      </x:c>
      <x:c r="E39" s="32" t="str">
        <x:v>必要な世代数とアクセス制限を決めている</x:v>
      </x:c>
      <x:c r="F39" s="32" t="str">
        <x:v>バックアップの期間・世代・改ざん防止策を確認</x:v>
      </x:c>
      <x:c r="G39" s="32" t="str">
        <x:v>RPOに合わせ保持計画・アクセス制御を調整</x:v>
      </x:c>
      <x:c r="H39" s="32" t="str">
        <x:v>四半期</x:v>
      </x:c>
      <x:c r="I39" s="38" t="str">
        <x:v>未確認</x:v>
      </x:c>
      <x:c r="J39" s="38" t="str"/>
      <x:c r="K39" s="39" t="str"/>
      <x:c r="L39" s="39" t="str"/>
      <x:c r="M39" s="38" t="str"/>
      <x:c r="N39" s="38" t="str"/>
      <x:c r="O39" s="32" t="str">
        <x:v>https://www.ipa.go.jp/security/guide/sme/about.html</x:v>
      </x:c>
      <x:c r="P39" s="32" t="str">
        <x:f>IF(I39="対象外","対象外",IF(I39="適合","完了",IF(I39="未確認","未確認",IF(I39="要対応",IF(L39="","期限未設定",IF(L39&lt;TODAY(),"期限超過","改善対応中")),"状態を選択"))))</x:f>
        <x:v>未確認</x:v>
      </x:c>
    </x:row>
    <x:row r="40" ht="48" customHeight="1">
      <x:c r="A40" s="36" t="str">
        <x:v>36</x:v>
      </x:c>
      <x:c r="B40" s="32" t="str">
        <x:v>監視・ログ</x:v>
      </x:c>
      <x:c r="C40" s="32" t="str">
        <x:v>中</x:v>
      </x:c>
      <x:c r="D40" s="32" t="str">
        <x:v>管理画面ログイン履歴を把握</x:v>
      </x:c>
      <x:c r="E40" s="32" t="str">
        <x:v>不審なログインを特定できる</x:v>
      </x:c>
      <x:c r="F40" s="32" t="str">
        <x:v>セキュリティログ・ホストログの保存内容を確認</x:v>
      </x:c>
      <x:c r="G40" s="32" t="str">
        <x:v>権限を絞ってログ収集と保管期間を設定</x:v>
      </x:c>
      <x:c r="H40" s="32" t="str">
        <x:v>毎月</x:v>
      </x:c>
      <x:c r="I40" s="38" t="str">
        <x:v>未確認</x:v>
      </x:c>
      <x:c r="J40" s="38" t="str"/>
      <x:c r="K40" s="39" t="str"/>
      <x:c r="L40" s="39" t="str"/>
      <x:c r="M40" s="38" t="str"/>
      <x:c r="N40" s="38" t="str"/>
      <x:c r="O40" s="32" t="str">
        <x:v>https://developer.wordpress.org/advanced-administration/security/brute-force/</x:v>
      </x:c>
      <x:c r="P40" s="32" t="str">
        <x:f>IF(I40="対象外","対象外",IF(I40="適合","完了",IF(I40="未確認","未確認",IF(I40="要対応",IF(L40="","期限未設定",IF(L40&lt;TODAY(),"期限超過","改善対応中")),"状態を選択"))))</x:f>
        <x:v>未確認</x:v>
      </x:c>
    </x:row>
    <x:row r="41" ht="48" customHeight="1">
      <x:c r="A41" s="36" t="str">
        <x:v>37</x:v>
      </x:c>
      <x:c r="B41" s="32" t="str">
        <x:v>監視・ログ</x:v>
      </x:c>
      <x:c r="C41" s="32" t="str">
        <x:v>中</x:v>
      </x:c>
      <x:c r="D41" s="32" t="str">
        <x:v>管理者操作・重要変更の記録がある</x:v>
      </x:c>
      <x:c r="E41" s="32" t="str">
        <x:v>権限変更・プラグイン追加等を追跡できる</x:v>
      </x:c>
      <x:c r="F41" s="32" t="str">
        <x:v>監査ログと更新履歴の保存状況を確認</x:v>
      </x:c>
      <x:c r="G41" s="32" t="str">
        <x:v>必要な操作記録を保持し閲覧権限を限定</x:v>
      </x:c>
      <x:c r="H41" s="32" t="str">
        <x:v>毎月</x:v>
      </x:c>
      <x:c r="I41" s="38" t="str">
        <x:v>未確認</x:v>
      </x:c>
      <x:c r="J41" s="38" t="str"/>
      <x:c r="K41" s="39" t="str"/>
      <x:c r="L41" s="39" t="str"/>
      <x:c r="M41" s="38" t="str"/>
      <x:c r="N41" s="38" t="str"/>
      <x:c r="O41" s="32" t="str">
        <x:v>https://top10.owasp.org/2025/ja/</x:v>
      </x:c>
      <x:c r="P41" s="32" t="str">
        <x:f>IF(I41="対象外","対象外",IF(I41="適合","完了",IF(I41="未確認","未確認",IF(I41="要対応",IF(L41="","期限未設定",IF(L41&lt;TODAY(),"期限超過","改善対応中")),"状態を選択"))))</x:f>
        <x:v>未確認</x:v>
      </x:c>
    </x:row>
    <x:row r="42" ht="48" customHeight="1">
      <x:c r="A42" s="36" t="str">
        <x:v>38</x:v>
      </x:c>
      <x:c r="B42" s="32" t="str">
        <x:v>監視・ログ</x:v>
      </x:c>
      <x:c r="C42" s="32" t="str">
        <x:v>高</x:v>
      </x:c>
      <x:c r="D42" s="32" t="str">
        <x:v>不審ファイル・改ざん兆候を検知</x:v>
      </x:c>
      <x:c r="E42" s="32" t="str">
        <x:v>マルウェア・不審な改変の点検方法がある</x:v>
      </x:c>
      <x:c r="F42" s="32" t="str">
        <x:v>監視サービス・ファイル差分・セキュリティ告知を確認</x:v>
      </x:c>
      <x:c r="G42" s="32" t="str">
        <x:v>監視対象とアラート先を設定</x:v>
      </x:c>
      <x:c r="H42" s="32" t="str">
        <x:v>毎月</x:v>
      </x:c>
      <x:c r="I42" s="38" t="str">
        <x:v>未確認</x:v>
      </x:c>
      <x:c r="J42" s="38" t="str"/>
      <x:c r="K42" s="39" t="str"/>
      <x:c r="L42" s="39" t="str"/>
      <x:c r="M42" s="38" t="str"/>
      <x:c r="N42" s="38" t="str"/>
      <x:c r="O42" s="32" t="str">
        <x:v>https://developer.wordpress.org/advanced-administration/security/hardening/</x:v>
      </x:c>
      <x:c r="P42" s="32" t="str">
        <x:f>IF(I42="対象外","対象外",IF(I42="適合","完了",IF(I42="未確認","未確認",IF(I42="要対応",IF(L42="","期限未設定",IF(L42&lt;TODAY(),"期限超過","改善対応中")),"状態を選択"))))</x:f>
        <x:v>未確認</x:v>
      </x:c>
    </x:row>
    <x:row r="43" ht="48" customHeight="1">
      <x:c r="A43" s="36" t="str">
        <x:v>39</x:v>
      </x:c>
      <x:c r="B43" s="32" t="str">
        <x:v>監視・ログ</x:v>
      </x:c>
      <x:c r="C43" s="32" t="str">
        <x:v>中</x:v>
      </x:c>
      <x:c r="D43" s="32" t="str">
        <x:v>アラートを受け取る担当者がいる</x:v>
      </x:c>
      <x:c r="E43" s="32" t="str">
        <x:v>不審ログイン・脆弱性告知の受信先が有効</x:v>
      </x:c>
      <x:c r="F43" s="32" t="str">
        <x:v>通知設定と受信テストを確認</x:v>
      </x:c>
      <x:c r="G43" s="32" t="str">
        <x:v>管理者通知を代表アドレス等へ整理</x:v>
      </x:c>
      <x:c r="H43" s="32" t="str">
        <x:v>四半期</x:v>
      </x:c>
      <x:c r="I43" s="38" t="str">
        <x:v>未確認</x:v>
      </x:c>
      <x:c r="J43" s="38" t="str"/>
      <x:c r="K43" s="39" t="str"/>
      <x:c r="L43" s="39" t="str"/>
      <x:c r="M43" s="38" t="str"/>
      <x:c r="N43" s="38" t="str"/>
      <x:c r="O43" s="32" t="str">
        <x:v>https://www.ipa.go.jp/security/guide/sme/about.html</x:v>
      </x:c>
      <x:c r="P43" s="32" t="str">
        <x:f>IF(I43="対象外","対象外",IF(I43="適合","完了",IF(I43="未確認","未確認",IF(I43="要対応",IF(L43="","期限未設定",IF(L43&lt;TODAY(),"期限超過","改善対応中")),"状態を選択"))))</x:f>
        <x:v>未確認</x:v>
      </x:c>
    </x:row>
    <x:row r="44" ht="48" customHeight="1">
      <x:c r="A44" s="36" t="str">
        <x:v>40</x:v>
      </x:c>
      <x:c r="B44" s="32" t="str">
        <x:v>監視・ログ</x:v>
      </x:c>
      <x:c r="C44" s="32" t="str">
        <x:v>中</x:v>
      </x:c>
      <x:c r="D44" s="32" t="str">
        <x:v>停止・SSL期限を監視</x:v>
      </x:c>
      <x:c r="E44" s="32" t="str">
        <x:v>サイト停止と証明書更新失敗を早期検知</x:v>
      </x:c>
      <x:c r="F44" s="32" t="str">
        <x:v>外形監視・証明書情報・通知テストを確認</x:v>
      </x:c>
      <x:c r="G44" s="32" t="str">
        <x:v>外部監視と更新通知を設定</x:v>
      </x:c>
      <x:c r="H44" s="32" t="str">
        <x:v>毎月</x:v>
      </x:c>
      <x:c r="I44" s="38" t="str">
        <x:v>未確認</x:v>
      </x:c>
      <x:c r="J44" s="38" t="str"/>
      <x:c r="K44" s="39" t="str"/>
      <x:c r="L44" s="39" t="str"/>
      <x:c r="M44" s="38" t="str"/>
      <x:c r="N44" s="38" t="str"/>
      <x:c r="O44" s="32" t="str">
        <x:v>https://www.ipa.go.jp/security/guide/sme/about.html</x:v>
      </x:c>
      <x:c r="P44" s="32" t="str">
        <x:f>IF(I44="対象外","対象外",IF(I44="適合","完了",IF(I44="未確認","未確認",IF(I44="要対応",IF(L44="","期限未設定",IF(L44&lt;TODAY(),"期限超過","改善対応中")),"状態を選択"))))</x:f>
        <x:v>未確認</x:v>
      </x:c>
    </x:row>
    <x:row r="45" ht="48" customHeight="1">
      <x:c r="A45" s="36" t="str">
        <x:v>41</x:v>
      </x:c>
      <x:c r="B45" s="32" t="str">
        <x:v>フォーム・個人情報</x:v>
      </x:c>
      <x:c r="C45" s="32" t="str">
        <x:v>高</x:v>
      </x:c>
      <x:c r="D45" s="32" t="str">
        <x:v>問い合わせフォームの収集項目を最小化</x:v>
      </x:c>
      <x:c r="E45" s="32" t="str">
        <x:v>収集目的に必要な個人情報に限定</x:v>
      </x:c>
      <x:c r="F45" s="32" t="str">
        <x:v>フォーム項目と保存先を確認</x:v>
      </x:c>
      <x:c r="G45" s="32" t="str">
        <x:v>不要な入力項目を削減</x:v>
      </x:c>
      <x:c r="H45" s="32" t="str">
        <x:v>半年ごと</x:v>
      </x:c>
      <x:c r="I45" s="38" t="str">
        <x:v>未確認</x:v>
      </x:c>
      <x:c r="J45" s="38" t="str"/>
      <x:c r="K45" s="39" t="str"/>
      <x:c r="L45" s="39" t="str"/>
      <x:c r="M45" s="38" t="str"/>
      <x:c r="N45" s="38" t="str"/>
      <x:c r="O45" s="32" t="str">
        <x:v>https://www.ipa.go.jp/security/guide/sme/about.html</x:v>
      </x:c>
      <x:c r="P45" s="32" t="str">
        <x:f>IF(I45="対象外","対象外",IF(I45="適合","完了",IF(I45="未確認","未確認",IF(I45="要対応",IF(L45="","期限未設定",IF(L45&lt;TODAY(),"期限超過","改善対応中")),"状態を選択"))))</x:f>
        <x:v>未確認</x:v>
      </x:c>
    </x:row>
    <x:row r="46" ht="48" customHeight="1">
      <x:c r="A46" s="36" t="str">
        <x:v>42</x:v>
      </x:c>
      <x:c r="B46" s="32" t="str">
        <x:v>フォーム・個人情報</x:v>
      </x:c>
      <x:c r="C46" s="32" t="str">
        <x:v>高</x:v>
      </x:c>
      <x:c r="D46" s="32" t="str">
        <x:v>個人情報の送信・保存を適切に保護</x:v>
      </x:c>
      <x:c r="E46" s="32" t="str">
        <x:v>HTTPS・アクセス権・保存期間を管理</x:v>
      </x:c>
      <x:c r="F46" s="32" t="str">
        <x:v>フォーム送信先・DB・メール通知経路を確認</x:v>
      </x:c>
      <x:c r="G46" s="32" t="str">
        <x:v>権限制御・保管期間・アクセス方法を見直す</x:v>
      </x:c>
      <x:c r="H46" s="32" t="str">
        <x:v>半年ごと</x:v>
      </x:c>
      <x:c r="I46" s="38" t="str">
        <x:v>未確認</x:v>
      </x:c>
      <x:c r="J46" s="38" t="str"/>
      <x:c r="K46" s="39" t="str"/>
      <x:c r="L46" s="39" t="str"/>
      <x:c r="M46" s="38" t="str"/>
      <x:c r="N46" s="38" t="str"/>
      <x:c r="O46" s="32" t="str">
        <x:v>https://top10.owasp.org/2025/ja/</x:v>
      </x:c>
      <x:c r="P46" s="32" t="str">
        <x:f>IF(I46="対象外","対象外",IF(I46="適合","完了",IF(I46="未確認","未確認",IF(I46="要対応",IF(L46="","期限未設定",IF(L46&lt;TODAY(),"期限超過","改善対応中")),"状態を選択"))))</x:f>
        <x:v>未確認</x:v>
      </x:c>
    </x:row>
    <x:row r="47" ht="48" customHeight="1">
      <x:c r="A47" s="36" t="str">
        <x:v>43</x:v>
      </x:c>
      <x:c r="B47" s="32" t="str">
        <x:v>フォーム・個人情報</x:v>
      </x:c>
      <x:c r="C47" s="32" t="str">
        <x:v>中</x:v>
      </x:c>
      <x:c r="D47" s="32" t="str">
        <x:v>スパム・大量送信に対策</x:v>
      </x:c>
      <x:c r="E47" s="32" t="str">
        <x:v>フォームのレート制限等が適切</x:v>
      </x:c>
      <x:c r="F47" s="32" t="str">
        <x:v>スパムログ・動作テスト・対策設定を確認</x:v>
      </x:c>
      <x:c r="G47" s="32" t="str">
        <x:v>負担の少ないスパム対策・通知を設定</x:v>
      </x:c>
      <x:c r="H47" s="32" t="str">
        <x:v>毎月</x:v>
      </x:c>
      <x:c r="I47" s="38" t="str">
        <x:v>未確認</x:v>
      </x:c>
      <x:c r="J47" s="38" t="str"/>
      <x:c r="K47" s="39" t="str"/>
      <x:c r="L47" s="39" t="str"/>
      <x:c r="M47" s="38" t="str"/>
      <x:c r="N47" s="38" t="str"/>
      <x:c r="O47" s="32" t="str">
        <x:v>https://top10.owasp.org/2025/ja/</x:v>
      </x:c>
      <x:c r="P47" s="32" t="str">
        <x:f>IF(I47="対象外","対象外",IF(I47="適合","完了",IF(I47="未確認","未確認",IF(I47="要対応",IF(L47="","期限未設定",IF(L47&lt;TODAY(),"期限超過","改善対応中")),"状態を選択"))))</x:f>
        <x:v>未確認</x:v>
      </x:c>
    </x:row>
    <x:row r="48" ht="48" customHeight="1">
      <x:c r="A48" s="36" t="str">
        <x:v>44</x:v>
      </x:c>
      <x:c r="B48" s="32" t="str">
        <x:v>フォーム・個人情報</x:v>
      </x:c>
      <x:c r="C48" s="32" t="str">
        <x:v>中</x:v>
      </x:c>
      <x:c r="D48" s="32" t="str">
        <x:v>プライバシーポリシーと実際の取扱いが一致</x:v>
      </x:c>
      <x:c r="E48" s="32" t="str">
        <x:v>外部サービス・Cookie等の説明が実態に合う</x:v>
      </x:c>
      <x:c r="F48" s="32" t="str">
        <x:v>プライバシーポリシーと導入サービスを突合</x:v>
      </x:c>
      <x:c r="G48" s="32" t="str">
        <x:v>実態に合わせて記載や同意導線を見直す</x:v>
      </x:c>
      <x:c r="H48" s="32" t="str">
        <x:v>半年ごと</x:v>
      </x:c>
      <x:c r="I48" s="38" t="str">
        <x:v>未確認</x:v>
      </x:c>
      <x:c r="J48" s="38" t="str"/>
      <x:c r="K48" s="39" t="str"/>
      <x:c r="L48" s="39" t="str"/>
      <x:c r="M48" s="38" t="str"/>
      <x:c r="N48" s="38" t="str"/>
      <x:c r="O48" s="32" t="str">
        <x:v>https://www.ipa.go.jp/security/guide/sme/about.html</x:v>
      </x:c>
      <x:c r="P48" s="32" t="str">
        <x:f>IF(I48="対象外","対象外",IF(I48="適合","完了",IF(I48="未確認","未確認",IF(I48="要対応",IF(L48="","期限未設定",IF(L48&lt;TODAY(),"期限超過","改善対応中")),"状態を選択"))))</x:f>
        <x:v>未確認</x:v>
      </x:c>
    </x:row>
    <x:row r="49" ht="48" customHeight="1">
      <x:c r="A49" s="36" t="str">
        <x:v>45</x:v>
      </x:c>
      <x:c r="B49" s="32" t="str">
        <x:v>フォーム・個人情報</x:v>
      </x:c>
      <x:c r="C49" s="32" t="str">
        <x:v>中</x:v>
      </x:c>
      <x:c r="D49" s="32" t="str">
        <x:v>外部連携の情報アクセスを把握</x:v>
      </x:c>
      <x:c r="E49" s="32" t="str">
        <x:v>フォーム・分析・CRM連携の権限を把握</x:v>
      </x:c>
      <x:c r="F49" s="32" t="str">
        <x:v>外部接続先・共有情報・API権限を確認</x:v>
      </x:c>
      <x:c r="G49" s="32" t="str">
        <x:v>不要連携削除と最小権限の再設定</x:v>
      </x:c>
      <x:c r="H49" s="32" t="str">
        <x:v>四半期</x:v>
      </x:c>
      <x:c r="I49" s="38" t="str">
        <x:v>未確認</x:v>
      </x:c>
      <x:c r="J49" s="38" t="str"/>
      <x:c r="K49" s="39" t="str"/>
      <x:c r="L49" s="39" t="str"/>
      <x:c r="M49" s="38" t="str"/>
      <x:c r="N49" s="38" t="str"/>
      <x:c r="O49" s="32" t="str">
        <x:v>https://top10.owasp.org/2025/ja/</x:v>
      </x:c>
      <x:c r="P49" s="32" t="str">
        <x:f>IF(I49="対象外","対象外",IF(I49="適合","完了",IF(I49="未確認","未確認",IF(I49="要対応",IF(L49="","期限未設定",IF(L49&lt;TODAY(),"期限超過","改善対応中")),"状態を選択"))))</x:f>
        <x:v>未確認</x:v>
      </x:c>
    </x:row>
    <x:row r="50" ht="48" customHeight="1">
      <x:c r="A50" s="36" t="str">
        <x:v>46</x:v>
      </x:c>
      <x:c r="B50" s="32" t="str">
        <x:v>事故対応・継続改善</x:v>
      </x:c>
      <x:c r="C50" s="32" t="str">
        <x:v>高</x:v>
      </x:c>
      <x:c r="D50" s="32" t="str">
        <x:v>不正アクセス時の初動連絡先を定める</x:v>
      </x:c>
      <x:c r="E50" s="32" t="str">
        <x:v>管理者・ホスト・制作会社の連絡経路がある</x:v>
      </x:c>
      <x:c r="F50" s="32" t="str">
        <x:v>連絡先一覧と休日対応ルールを確認</x:v>
      </x:c>
      <x:c r="G50" s="32" t="str">
        <x:v>連絡順序・代替担当を決め共有</x:v>
      </x:c>
      <x:c r="H50" s="32" t="str">
        <x:v>半年ごと</x:v>
      </x:c>
      <x:c r="I50" s="38" t="str">
        <x:v>未確認</x:v>
      </x:c>
      <x:c r="J50" s="38" t="str"/>
      <x:c r="K50" s="39" t="str"/>
      <x:c r="L50" s="39" t="str"/>
      <x:c r="M50" s="38" t="str"/>
      <x:c r="N50" s="38" t="str"/>
      <x:c r="O50" s="32" t="str">
        <x:v>https://www.ipa.go.jp/security/guide/sme/about.html</x:v>
      </x:c>
      <x:c r="P50" s="32" t="str">
        <x:f>IF(I50="対象外","対象外",IF(I50="適合","完了",IF(I50="未確認","未確認",IF(I50="要対応",IF(L50="","期限未設定",IF(L50&lt;TODAY(),"期限超過","改善対応中")),"状態を選択"))))</x:f>
        <x:v>未確認</x:v>
      </x:c>
    </x:row>
    <x:row r="51" ht="48" customHeight="1">
      <x:c r="A51" s="36" t="str">
        <x:v>47</x:v>
      </x:c>
      <x:c r="B51" s="32" t="str">
        <x:v>事故対応・継続改善</x:v>
      </x:c>
      <x:c r="C51" s="32" t="str">
        <x:v>高</x:v>
      </x:c>
      <x:c r="D51" s="32" t="str">
        <x:v>改ざん・侵害時の初動手順がある</x:v>
      </x:c>
      <x:c r="E51" s="32" t="str">
        <x:v>証拠保全・アクセス制限・関係者連絡の手順がある</x:v>
      </x:c>
      <x:c r="F51" s="32" t="str">
        <x:v>手順書の有無と担当者の理解を確認</x:v>
      </x:c>
      <x:c r="G51" s="32" t="str">
        <x:v>証拠を消さず必要に応じ専門家・ホストへ相談</x:v>
      </x:c>
      <x:c r="H51" s="32" t="str">
        <x:v>半年ごと</x:v>
      </x:c>
      <x:c r="I51" s="38" t="str">
        <x:v>未確認</x:v>
      </x:c>
      <x:c r="J51" s="38" t="str"/>
      <x:c r="K51" s="39" t="str"/>
      <x:c r="L51" s="39" t="str"/>
      <x:c r="M51" s="38" t="str"/>
      <x:c r="N51" s="38" t="str"/>
      <x:c r="O51" s="32" t="str">
        <x:v>https://www.ipa.go.jp/security/guide/sme/about.html</x:v>
      </x:c>
      <x:c r="P51" s="32" t="str">
        <x:f>IF(I51="対象外","対象外",IF(I51="適合","完了",IF(I51="未確認","未確認",IF(I51="要対応",IF(L51="","期限未設定",IF(L51&lt;TODAY(),"期限超過","改善対応中")),"状態を選択"))))</x:f>
        <x:v>未確認</x:v>
      </x:c>
    </x:row>
    <x:row r="52" ht="48" customHeight="1">
      <x:c r="A52" s="36" t="str">
        <x:v>48</x:v>
      </x:c>
      <x:c r="B52" s="32" t="str">
        <x:v>事故対応・継続改善</x:v>
      </x:c>
      <x:c r="C52" s="32" t="str">
        <x:v>高</x:v>
      </x:c>
      <x:c r="D52" s="32" t="str">
        <x:v>復旧目標と再公開判断を定める</x:v>
      </x:c>
      <x:c r="E52" s="32" t="str">
        <x:v>許容停止時間・許容データ損失・検証項目を決定</x:v>
      </x:c>
      <x:c r="F52" s="32" t="str">
        <x:v>復旧計画・バックアップテスト結果を確認</x:v>
      </x:c>
      <x:c r="G52" s="32" t="str">
        <x:v>RTO/RPOを定義し再公開チェック表を作る</x:v>
      </x:c>
      <x:c r="H52" s="32" t="str">
        <x:v>半年ごと</x:v>
      </x:c>
      <x:c r="I52" s="38" t="str">
        <x:v>未確認</x:v>
      </x:c>
      <x:c r="J52" s="38" t="str"/>
      <x:c r="K52" s="39" t="str"/>
      <x:c r="L52" s="39" t="str"/>
      <x:c r="M52" s="38" t="str"/>
      <x:c r="N52" s="38" t="str"/>
      <x:c r="O52" s="32" t="str">
        <x:v>https://www.ipa.go.jp/security/guide/sme/about.html</x:v>
      </x:c>
      <x:c r="P52" s="32" t="str">
        <x:f>IF(I52="対象外","対象外",IF(I52="適合","完了",IF(I52="未確認","未確認",IF(I52="要対応",IF(L52="","期限未設定",IF(L52&lt;TODAY(),"期限超過","改善対応中")),"状態を選択"))))</x:f>
        <x:v>未確認</x:v>
      </x:c>
    </x:row>
    <x:row r="53" ht="48" customHeight="1">
      <x:c r="A53" s="36" t="str">
        <x:v>49</x:v>
      </x:c>
      <x:c r="B53" s="32" t="str">
        <x:v>事故対応・継続改善</x:v>
      </x:c>
      <x:c r="C53" s="32" t="str">
        <x:v>高</x:v>
      </x:c>
      <x:c r="D53" s="32" t="str">
        <x:v>侵害後の認証情報変更手順がある</x:v>
      </x:c>
      <x:c r="E53" s="32" t="str">
        <x:v>管理者・サーバー・API資格情報を失効/更新できる</x:v>
      </x:c>
      <x:c r="F53" s="32" t="str">
        <x:v>事故対応手順に資格情報変更が含まれるか確認</x:v>
      </x:c>
      <x:c r="G53" s="32" t="str">
        <x:v>被害範囲を見極め鍵・パスワードをローテーション</x:v>
      </x:c>
      <x:c r="H53" s="32" t="str">
        <x:v>事故発生時</x:v>
      </x:c>
      <x:c r="I53" s="38" t="str">
        <x:v>未確認</x:v>
      </x:c>
      <x:c r="J53" s="38" t="str"/>
      <x:c r="K53" s="39" t="str"/>
      <x:c r="L53" s="39" t="str"/>
      <x:c r="M53" s="38" t="str"/>
      <x:c r="N53" s="38" t="str"/>
      <x:c r="O53" s="32" t="str">
        <x:v>https://developer.wordpress.org/advanced-administration/security/application-passwords/</x:v>
      </x:c>
      <x:c r="P53" s="32" t="str">
        <x:f>IF(I53="対象外","対象外",IF(I53="適合","完了",IF(I53="未確認","未確認",IF(I53="要対応",IF(L53="","期限未設定",IF(L53&lt;TODAY(),"期限超過","改善対応中")),"状態を選択"))))</x:f>
        <x:v>未確認</x:v>
      </x:c>
    </x:row>
    <x:row r="54" ht="48" customHeight="1">
      <x:c r="A54" s="36" t="str">
        <x:v>50</x:v>
      </x:c>
      <x:c r="B54" s="32" t="str">
        <x:v>事故対応・継続改善</x:v>
      </x:c>
      <x:c r="C54" s="32" t="str">
        <x:v>中</x:v>
      </x:c>
      <x:c r="D54" s="32" t="str">
        <x:v>定期点検と再発防止が継続</x:v>
      </x:c>
      <x:c r="E54" s="32" t="str">
        <x:v>改善期限・再点検日・是正状況が記録される</x:v>
      </x:c>
      <x:c r="F54" s="32" t="str">
        <x:v>直近の点検記録と未対応一覧を確認</x:v>
      </x:c>
      <x:c r="G54" s="32" t="str">
        <x:v>月次確認・四半期レビューを運用</x:v>
      </x:c>
      <x:c r="H54" s="32" t="str">
        <x:v>四半期</x:v>
      </x:c>
      <x:c r="I54" s="38" t="str">
        <x:v>未確認</x:v>
      </x:c>
      <x:c r="J54" s="38" t="str"/>
      <x:c r="K54" s="39" t="str"/>
      <x:c r="L54" s="39" t="str"/>
      <x:c r="M54" s="38" t="str"/>
      <x:c r="N54" s="38" t="str"/>
      <x:c r="O54" s="32" t="str">
        <x:v>https://www.ipa.go.jp/security/guide/sme/about.html</x:v>
      </x:c>
      <x:c r="P54" s="32" t="str">
        <x:f>IF(I54="対象外","対象外",IF(I54="適合","完了",IF(I54="未確認","未確認",IF(I54="要対応",IF(L54="","期限未設定",IF(L54&lt;TODAY(),"期限超過","改善対応中")),"状態を選択"))))</x:f>
        <x:v>未確認</x:v>
      </x:c>
    </x:row>
  </x:sheetData>
  <x:mergeCells>
    <x:mergeCell ref="A1:P1"/>
    <x:mergeCell ref="A2:P2"/>
    <x:mergeCell ref="A3:P3"/>
  </x:mergeCells>
  <x:conditionalFormatting sqref="I5:I54">
    <x:cfRule type="expression" dxfId="0" priority="1">
      <x:formula>I5="要対応"</x:formula>
    </x:cfRule>
    <x:cfRule type="expression" dxfId="1" priority="2">
      <x:formula>I5="適合"</x:formula>
    </x:cfRule>
  </x:conditionalFormatting>
  <x:conditionalFormatting sqref="P5:P54">
    <x:cfRule type="expression" dxfId="2" priority="3">
      <x:formula>P5="期限超過"</x:formula>
    </x:cfRule>
    <x:cfRule type="expression" dxfId="3" priority="4">
      <x:formula>P5="期限未設定"</x:formula>
    </x:cfRule>
  </x:conditionalFormatting>
  <x:dataValidations count="1">
    <x:dataValidation type="list" sqref="I5:I54">
      <x:formula1>"未確認,適合,要対応,対象外"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48665cb0b47407d"/>
  </x:tableParts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15" hidden="0" customWidth="1"/>
    <x:col min="3" max="3" width="26" hidden="0" customWidth="1"/>
    <x:col min="4" max="4" width="17" hidden="0" customWidth="1"/>
    <x:col min="5" max="5" width="24" hidden="0" customWidth="1"/>
    <x:col min="6" max="6" width="16" hidden="0" customWidth="1"/>
    <x:col min="7" max="7" width="23" hidden="0" customWidth="1"/>
    <x:col min="8" max="8" width="22" hidden="0" customWidth="1"/>
  </x:cols>
  <x:sheetData>
    <x:row r="1" ht="38" customHeight="1">
      <x:c r="A1" s="4" t="str">
        <x:v>SECURITY HEALTH | 自己点検ダッシュボード</x:v>
      </x:c>
      <x:c r="B1" s="4"/>
      <x:c r="C1" s="4"/>
      <x:c r="D1" s="4"/>
      <x:c r="E1" s="4"/>
      <x:c r="F1" s="4"/>
      <x:c r="G1" s="4"/>
      <x:c r="H1" s="4"/>
    </x:row>
    <x:row r="2" ht="31" customHeight="1">
      <x:c r="A2" s="10" t="str">
        <x:v>50項目の入力結果を自動集計。「適合率」は点検済み対象項目だけを分母にします。未確認を安全とみなしません。</x:v>
      </x:c>
      <x:c r="B2" s="10"/>
      <x:c r="C2" s="10"/>
      <x:c r="D2" s="10"/>
      <x:c r="E2" s="10"/>
      <x:c r="F2" s="10"/>
      <x:c r="G2" s="10"/>
      <x:c r="H2" s="10"/>
    </x:row>
    <x:row r="4" ht="30" customHeight="1">
      <x:c r="A4" s="21" t="str">
        <x:v>指標</x:v>
      </x:c>
      <x:c r="B4" s="21" t="str">
        <x:v>値</x:v>
      </x:c>
      <x:c r="C4" s="21" t="str">
        <x:v>指標</x:v>
      </x:c>
      <x:c r="D4" s="21" t="str">
        <x:v>値</x:v>
      </x:c>
      <x:c r="E4" s="21" t="str">
        <x:v>指標</x:v>
      </x:c>
      <x:c r="F4" s="21" t="str">
        <x:v>値</x:v>
      </x:c>
      <x:c r="G4" s="21" t="str">
        <x:v>指標</x:v>
      </x:c>
      <x:c r="H4" s="21" t="str">
        <x:v>値</x:v>
      </x:c>
    </x:row>
    <x:row r="5" ht="34" customHeight="1">
      <x:c r="A5" s="48" t="str">
        <x:v>対象項目数</x:v>
      </x:c>
      <x:c r="B5" s="48" t="n">
        <x:f>COUNTA('50項目'!A5:A54)-COUNTIF('50項目'!I5:I54,"対象外")</x:f>
        <x:v>50</x:v>
      </x:c>
      <x:c r="C5" s="48" t="str">
        <x:v>点検済み</x:v>
      </x:c>
      <x:c r="D5" s="48" t="n">
        <x:f>COUNTIF('50項目'!I5:I54,"適合")+COUNTIF('50項目'!I5:I54,"要対応")</x:f>
        <x:v>0</x:v>
      </x:c>
      <x:c r="E5" s="48" t="str">
        <x:v>要対応</x:v>
      </x:c>
      <x:c r="F5" s="48" t="n">
        <x:f>COUNTIF('50項目'!I5:I54,"要対応")</x:f>
        <x:v>0</x:v>
      </x:c>
      <x:c r="G5" s="48" t="str">
        <x:v>高優先・要対応</x:v>
      </x:c>
      <x:c r="H5" s="48" t="n">
        <x:f>COUNTIFS('50項目'!C5:C54,"高",'50項目'!I5:I54,"要対応")</x:f>
        <x:v>0</x:v>
      </x:c>
    </x:row>
    <x:row r="6" ht="34" customHeight="1">
      <x:c r="A6" s="48"/>
      <x:c r="B6" s="48"/>
      <x:c r="C6" s="48"/>
      <x:c r="D6" s="48"/>
      <x:c r="E6" s="48"/>
      <x:c r="F6" s="48"/>
      <x:c r="G6" s="48"/>
      <x:c r="H6" s="48"/>
    </x:row>
    <x:row r="7" ht="34" customHeight="1">
      <x:c r="A7" s="48" t="str">
        <x:v>点検進捗率</x:v>
      </x:c>
      <x:c r="B7" s="49" t="n">
        <x:f>IF(B5=0,"",D5/B5)</x:f>
        <x:v>0</x:v>
      </x:c>
      <x:c r="C7" s="48" t="str">
        <x:v>点検済み適合率</x:v>
      </x:c>
      <x:c r="D7" s="49" t="str">
        <x:f>IF(D5=0,"",COUNTIF('50項目'!I5:I54,"適合")/D5)</x:f>
      </x:c>
      <x:c r="E7" s="48" t="str">
        <x:v>未確認数</x:v>
      </x:c>
      <x:c r="F7" s="48" t="n">
        <x:f>COUNTIF('50項目'!I5:I54,"未確認")</x:f>
        <x:v>50</x:v>
      </x:c>
      <x:c r="G7" s="48" t="str">
        <x:v>期限超過</x:v>
      </x:c>
      <x:c r="H7" s="48" t="n">
        <x:f>COUNTIF('50項目'!P5:P54,"期限超過")</x:f>
        <x:v>0</x:v>
      </x:c>
    </x:row>
    <x:row r="10" ht="28" customHeight="1">
      <x:c r="A10" s="53" t="str">
        <x:v>凡例：適合＝証跡を確認済み／要対応＝未達／未確認＝判定前／対象外＝根拠を記録して除外</x:v>
      </x:c>
      <x:c r="B10" s="53"/>
      <x:c r="C10" s="53"/>
      <x:c r="D10" s="53"/>
      <x:c r="E10" s="53"/>
      <x:c r="F10" s="53"/>
      <x:c r="G10" s="53"/>
      <x:c r="H10" s="53"/>
    </x:row>
    <x:row r="12" ht="28" customHeight="1">
      <x:c r="A12" s="56" t="str">
        <x:v>分野別の点検状況</x:v>
      </x:c>
      <x:c r="B12" s="56"/>
      <x:c r="C12" s="56"/>
      <x:c r="D12" s="56"/>
      <x:c r="E12" s="56"/>
      <x:c r="F12" s="56"/>
      <x:c r="G12" s="56"/>
      <x:c r="H12" s="56"/>
    </x:row>
    <x:row r="13" ht="30" customHeight="1">
      <x:c r="A13" s="21" t="str">
        <x:v>分野</x:v>
      </x:c>
      <x:c r="B13" s="21" t="str">
        <x:v>項目数</x:v>
      </x:c>
      <x:c r="C13" s="21" t="str">
        <x:v>適合</x:v>
      </x:c>
      <x:c r="D13" s="21" t="str">
        <x:v>要対応</x:v>
      </x:c>
      <x:c r="E13" s="21" t="str">
        <x:v>未確認</x:v>
      </x:c>
      <x:c r="F13" s="21" t="str">
        <x:v>対象外</x:v>
      </x:c>
      <x:c r="G13" s="21" t="str">
        <x:v>点検進捗率</x:v>
      </x:c>
      <x:c r="H13" s="21" t="str">
        <x:v>点検済み適合率</x:v>
      </x:c>
    </x:row>
    <x:row r="14" ht="29" customHeight="1">
      <x:c r="A14" s="58" t="str">
        <x:v>管理・運用体制</x:v>
      </x:c>
      <x:c r="B14" s="58" t="n">
        <x:f>COUNTIF('50項目'!$B$5:$B$54,$A14)</x:f>
        <x:v>5</x:v>
      </x:c>
      <x:c r="C14" s="58" t="n">
        <x:f>COUNTIFS('50項目'!$B$5:$B$54,$A14,'50項目'!$I$5:$I$54,"適合")</x:f>
        <x:v>0</x:v>
      </x:c>
      <x:c r="D14" s="58" t="n">
        <x:f>COUNTIFS('50項目'!$B$5:$B$54,$A14,'50項目'!$I$5:$I$54,"要対応")</x:f>
        <x:v>0</x:v>
      </x:c>
      <x:c r="E14" s="58" t="n">
        <x:f>COUNTIFS('50項目'!$B$5:$B$54,$A14,'50項目'!$I$5:$I$54,"未確認")</x:f>
        <x:v>5</x:v>
      </x:c>
      <x:c r="F14" s="58" t="n">
        <x:f>COUNTIFS('50項目'!$B$5:$B$54,$A14,'50項目'!$I$5:$I$54,"対象外")</x:f>
        <x:v>0</x:v>
      </x:c>
      <x:c r="G14" s="59" t="n">
        <x:f>IF(B14-F14=0,"",(C14+D14)/(B14-F14))</x:f>
        <x:v>0</x:v>
      </x:c>
      <x:c r="H14" s="59" t="str">
        <x:f>IF(C14+D14=0,"",C14/(C14+D14))</x:f>
      </x:c>
    </x:row>
    <x:row r="15" ht="29" customHeight="1">
      <x:c r="A15" s="58" t="str">
        <x:v>更新・脆弱性管理</x:v>
      </x:c>
      <x:c r="B15" s="58" t="n">
        <x:f>COUNTIF('50項目'!$B$5:$B$54,$A15)</x:f>
        <x:v>5</x:v>
      </x:c>
      <x:c r="C15" s="58" t="n">
        <x:f>COUNTIFS('50項目'!$B$5:$B$54,$A15,'50項目'!$I$5:$I$54,"適合")</x:f>
        <x:v>0</x:v>
      </x:c>
      <x:c r="D15" s="58" t="n">
        <x:f>COUNTIFS('50項目'!$B$5:$B$54,$A15,'50項目'!$I$5:$I$54,"要対応")</x:f>
        <x:v>0</x:v>
      </x:c>
      <x:c r="E15" s="58" t="n">
        <x:f>COUNTIFS('50項目'!$B$5:$B$54,$A15,'50項目'!$I$5:$I$54,"未確認")</x:f>
        <x:v>5</x:v>
      </x:c>
      <x:c r="F15" s="58" t="n">
        <x:f>COUNTIFS('50項目'!$B$5:$B$54,$A15,'50項目'!$I$5:$I$54,"対象外")</x:f>
        <x:v>0</x:v>
      </x:c>
      <x:c r="G15" s="59" t="n">
        <x:f>IF(B15-F15=0,"",(C15+D15)/(B15-F15))</x:f>
        <x:v>0</x:v>
      </x:c>
      <x:c r="H15" s="59" t="str">
        <x:f>IF(C15+D15=0,"",C15/(C15+D15))</x:f>
      </x:c>
    </x:row>
    <x:row r="16" ht="29" customHeight="1">
      <x:c r="A16" s="58" t="str">
        <x:v>ログイン・ユーザー権限</x:v>
      </x:c>
      <x:c r="B16" s="58" t="n">
        <x:f>COUNTIF('50項目'!$B$5:$B$54,$A16)</x:f>
        <x:v>5</x:v>
      </x:c>
      <x:c r="C16" s="58" t="n">
        <x:f>COUNTIFS('50項目'!$B$5:$B$54,$A16,'50項目'!$I$5:$I$54,"適合")</x:f>
        <x:v>0</x:v>
      </x:c>
      <x:c r="D16" s="58" t="n">
        <x:f>COUNTIFS('50項目'!$B$5:$B$54,$A16,'50項目'!$I$5:$I$54,"要対応")</x:f>
        <x:v>0</x:v>
      </x:c>
      <x:c r="E16" s="58" t="n">
        <x:f>COUNTIFS('50項目'!$B$5:$B$54,$A16,'50項目'!$I$5:$I$54,"未確認")</x:f>
        <x:v>5</x:v>
      </x:c>
      <x:c r="F16" s="58" t="n">
        <x:f>COUNTIFS('50項目'!$B$5:$B$54,$A16,'50項目'!$I$5:$I$54,"対象外")</x:f>
        <x:v>0</x:v>
      </x:c>
      <x:c r="G16" s="59" t="n">
        <x:f>IF(B16-F16=0,"",(C16+D16)/(B16-F16))</x:f>
        <x:v>0</x:v>
      </x:c>
      <x:c r="H16" s="59" t="str">
        <x:f>IF(C16+D16=0,"",C16/(C16+D16))</x:f>
      </x:c>
    </x:row>
    <x:row r="17" ht="29" customHeight="1">
      <x:c r="A17" s="58" t="str">
        <x:v>テーマ・プラグイン</x:v>
      </x:c>
      <x:c r="B17" s="58" t="n">
        <x:f>COUNTIF('50項目'!$B$5:$B$54,$A17)</x:f>
        <x:v>5</x:v>
      </x:c>
      <x:c r="C17" s="58" t="n">
        <x:f>COUNTIFS('50項目'!$B$5:$B$54,$A17,'50項目'!$I$5:$I$54,"適合")</x:f>
        <x:v>0</x:v>
      </x:c>
      <x:c r="D17" s="58" t="n">
        <x:f>COUNTIFS('50項目'!$B$5:$B$54,$A17,'50項目'!$I$5:$I$54,"要対応")</x:f>
        <x:v>0</x:v>
      </x:c>
      <x:c r="E17" s="58" t="n">
        <x:f>COUNTIFS('50項目'!$B$5:$B$54,$A17,'50項目'!$I$5:$I$54,"未確認")</x:f>
        <x:v>5</x:v>
      </x:c>
      <x:c r="F17" s="58" t="n">
        <x:f>COUNTIFS('50項目'!$B$5:$B$54,$A17,'50項目'!$I$5:$I$54,"対象外")</x:f>
        <x:v>0</x:v>
      </x:c>
      <x:c r="G17" s="59" t="n">
        <x:f>IF(B17-F17=0,"",(C17+D17)/(B17-F17))</x:f>
        <x:v>0</x:v>
      </x:c>
      <x:c r="H17" s="59" t="str">
        <x:f>IF(C17+D17=0,"",C17/(C17+D17))</x:f>
      </x:c>
    </x:row>
    <x:row r="18" ht="29" customHeight="1">
      <x:c r="A18" s="58" t="str">
        <x:v>サーバー・通信</x:v>
      </x:c>
      <x:c r="B18" s="58" t="n">
        <x:f>COUNTIF('50項目'!$B$5:$B$54,$A18)</x:f>
        <x:v>5</x:v>
      </x:c>
      <x:c r="C18" s="58" t="n">
        <x:f>COUNTIFS('50項目'!$B$5:$B$54,$A18,'50項目'!$I$5:$I$54,"適合")</x:f>
        <x:v>0</x:v>
      </x:c>
      <x:c r="D18" s="58" t="n">
        <x:f>COUNTIFS('50項目'!$B$5:$B$54,$A18,'50項目'!$I$5:$I$54,"要対応")</x:f>
        <x:v>0</x:v>
      </x:c>
      <x:c r="E18" s="58" t="n">
        <x:f>COUNTIFS('50項目'!$B$5:$B$54,$A18,'50項目'!$I$5:$I$54,"未確認")</x:f>
        <x:v>5</x:v>
      </x:c>
      <x:c r="F18" s="58" t="n">
        <x:f>COUNTIFS('50項目'!$B$5:$B$54,$A18,'50項目'!$I$5:$I$54,"対象外")</x:f>
        <x:v>0</x:v>
      </x:c>
      <x:c r="G18" s="59" t="n">
        <x:f>IF(B18-F18=0,"",(C18+D18)/(B18-F18))</x:f>
        <x:v>0</x:v>
      </x:c>
      <x:c r="H18" s="59" t="str">
        <x:f>IF(C18+D18=0,"",C18/(C18+D18))</x:f>
      </x:c>
    </x:row>
    <x:row r="19" ht="29" customHeight="1">
      <x:c r="A19" s="58" t="str">
        <x:v>WordPress設定・API</x:v>
      </x:c>
      <x:c r="B19" s="58" t="n">
        <x:f>COUNTIF('50項目'!$B$5:$B$54,$A19)</x:f>
        <x:v>5</x:v>
      </x:c>
      <x:c r="C19" s="58" t="n">
        <x:f>COUNTIFS('50項目'!$B$5:$B$54,$A19,'50項目'!$I$5:$I$54,"適合")</x:f>
        <x:v>0</x:v>
      </x:c>
      <x:c r="D19" s="58" t="n">
        <x:f>COUNTIFS('50項目'!$B$5:$B$54,$A19,'50項目'!$I$5:$I$54,"要対応")</x:f>
        <x:v>0</x:v>
      </x:c>
      <x:c r="E19" s="58" t="n">
        <x:f>COUNTIFS('50項目'!$B$5:$B$54,$A19,'50項目'!$I$5:$I$54,"未確認")</x:f>
        <x:v>5</x:v>
      </x:c>
      <x:c r="F19" s="58" t="n">
        <x:f>COUNTIFS('50項目'!$B$5:$B$54,$A19,'50項目'!$I$5:$I$54,"対象外")</x:f>
        <x:v>0</x:v>
      </x:c>
      <x:c r="G19" s="59" t="n">
        <x:f>IF(B19-F19=0,"",(C19+D19)/(B19-F19))</x:f>
        <x:v>0</x:v>
      </x:c>
      <x:c r="H19" s="59" t="str">
        <x:f>IF(C19+D19=0,"",C19/(C19+D19))</x:f>
      </x:c>
    </x:row>
    <x:row r="20" ht="29" customHeight="1">
      <x:c r="A20" s="58" t="str">
        <x:v>バックアップ・復元</x:v>
      </x:c>
      <x:c r="B20" s="58" t="n">
        <x:f>COUNTIF('50項目'!$B$5:$B$54,$A20)</x:f>
        <x:v>5</x:v>
      </x:c>
      <x:c r="C20" s="58" t="n">
        <x:f>COUNTIFS('50項目'!$B$5:$B$54,$A20,'50項目'!$I$5:$I$54,"適合")</x:f>
        <x:v>0</x:v>
      </x:c>
      <x:c r="D20" s="58" t="n">
        <x:f>COUNTIFS('50項目'!$B$5:$B$54,$A20,'50項目'!$I$5:$I$54,"要対応")</x:f>
        <x:v>0</x:v>
      </x:c>
      <x:c r="E20" s="58" t="n">
        <x:f>COUNTIFS('50項目'!$B$5:$B$54,$A20,'50項目'!$I$5:$I$54,"未確認")</x:f>
        <x:v>5</x:v>
      </x:c>
      <x:c r="F20" s="58" t="n">
        <x:f>COUNTIFS('50項目'!$B$5:$B$54,$A20,'50項目'!$I$5:$I$54,"対象外")</x:f>
        <x:v>0</x:v>
      </x:c>
      <x:c r="G20" s="59" t="n">
        <x:f>IF(B20-F20=0,"",(C20+D20)/(B20-F20))</x:f>
        <x:v>0</x:v>
      </x:c>
      <x:c r="H20" s="59" t="str">
        <x:f>IF(C20+D20=0,"",C20/(C20+D20))</x:f>
      </x:c>
    </x:row>
    <x:row r="21" ht="29" customHeight="1">
      <x:c r="A21" s="58" t="str">
        <x:v>監視・ログ</x:v>
      </x:c>
      <x:c r="B21" s="58" t="n">
        <x:f>COUNTIF('50項目'!$B$5:$B$54,$A21)</x:f>
        <x:v>5</x:v>
      </x:c>
      <x:c r="C21" s="58" t="n">
        <x:f>COUNTIFS('50項目'!$B$5:$B$54,$A21,'50項目'!$I$5:$I$54,"適合")</x:f>
        <x:v>0</x:v>
      </x:c>
      <x:c r="D21" s="58" t="n">
        <x:f>COUNTIFS('50項目'!$B$5:$B$54,$A21,'50項目'!$I$5:$I$54,"要対応")</x:f>
        <x:v>0</x:v>
      </x:c>
      <x:c r="E21" s="58" t="n">
        <x:f>COUNTIFS('50項目'!$B$5:$B$54,$A21,'50項目'!$I$5:$I$54,"未確認")</x:f>
        <x:v>5</x:v>
      </x:c>
      <x:c r="F21" s="58" t="n">
        <x:f>COUNTIFS('50項目'!$B$5:$B$54,$A21,'50項目'!$I$5:$I$54,"対象外")</x:f>
        <x:v>0</x:v>
      </x:c>
      <x:c r="G21" s="59" t="n">
        <x:f>IF(B21-F21=0,"",(C21+D21)/(B21-F21))</x:f>
        <x:v>0</x:v>
      </x:c>
      <x:c r="H21" s="59" t="str">
        <x:f>IF(C21+D21=0,"",C21/(C21+D21))</x:f>
      </x:c>
    </x:row>
    <x:row r="22" ht="29" customHeight="1">
      <x:c r="A22" s="58" t="str">
        <x:v>フォーム・個人情報</x:v>
      </x:c>
      <x:c r="B22" s="58" t="n">
        <x:f>COUNTIF('50項目'!$B$5:$B$54,$A22)</x:f>
        <x:v>5</x:v>
      </x:c>
      <x:c r="C22" s="58" t="n">
        <x:f>COUNTIFS('50項目'!$B$5:$B$54,$A22,'50項目'!$I$5:$I$54,"適合")</x:f>
        <x:v>0</x:v>
      </x:c>
      <x:c r="D22" s="58" t="n">
        <x:f>COUNTIFS('50項目'!$B$5:$B$54,$A22,'50項目'!$I$5:$I$54,"要対応")</x:f>
        <x:v>0</x:v>
      </x:c>
      <x:c r="E22" s="58" t="n">
        <x:f>COUNTIFS('50項目'!$B$5:$B$54,$A22,'50項目'!$I$5:$I$54,"未確認")</x:f>
        <x:v>5</x:v>
      </x:c>
      <x:c r="F22" s="58" t="n">
        <x:f>COUNTIFS('50項目'!$B$5:$B$54,$A22,'50項目'!$I$5:$I$54,"対象外")</x:f>
        <x:v>0</x:v>
      </x:c>
      <x:c r="G22" s="59" t="n">
        <x:f>IF(B22-F22=0,"",(C22+D22)/(B22-F22))</x:f>
        <x:v>0</x:v>
      </x:c>
      <x:c r="H22" s="59" t="str">
        <x:f>IF(C22+D22=0,"",C22/(C22+D22))</x:f>
      </x:c>
    </x:row>
    <x:row r="23" ht="29" customHeight="1">
      <x:c r="A23" s="58" t="str">
        <x:v>事故対応・継続改善</x:v>
      </x:c>
      <x:c r="B23" s="58" t="n">
        <x:f>COUNTIF('50項目'!$B$5:$B$54,$A23)</x:f>
        <x:v>5</x:v>
      </x:c>
      <x:c r="C23" s="58" t="n">
        <x:f>COUNTIFS('50項目'!$B$5:$B$54,$A23,'50項目'!$I$5:$I$54,"適合")</x:f>
        <x:v>0</x:v>
      </x:c>
      <x:c r="D23" s="58" t="n">
        <x:f>COUNTIFS('50項目'!$B$5:$B$54,$A23,'50項目'!$I$5:$I$54,"要対応")</x:f>
        <x:v>0</x:v>
      </x:c>
      <x:c r="E23" s="58" t="n">
        <x:f>COUNTIFS('50項目'!$B$5:$B$54,$A23,'50項目'!$I$5:$I$54,"未確認")</x:f>
        <x:v>5</x:v>
      </x:c>
      <x:c r="F23" s="58" t="n">
        <x:f>COUNTIFS('50項目'!$B$5:$B$54,$A23,'50項目'!$I$5:$I$54,"対象外")</x:f>
        <x:v>0</x:v>
      </x:c>
      <x:c r="G23" s="59" t="n">
        <x:f>IF(B23-F23=0,"",(C23+D23)/(B23-F23))</x:f>
        <x:v>0</x:v>
      </x:c>
      <x:c r="H23" s="59" t="str">
        <x:f>IF(C23+D23=0,"",C23/(C23+D23))</x:f>
      </x:c>
    </x:row>
    <x:row r="26" ht="32" customHeight="1">
      <x:c r="A26" s="53" t="str">
        <x:v>重要：この集計は自己申告に基づく進捗管理であり、脆弱性診断・安全性の保証ではありません。</x:v>
      </x:c>
      <x:c r="B26" s="53"/>
      <x:c r="C26" s="53"/>
      <x:c r="D26" s="53"/>
      <x:c r="E26" s="53"/>
      <x:c r="F26" s="53"/>
      <x:c r="G26" s="53"/>
      <x:c r="H26" s="53"/>
    </x:row>
  </x:sheetData>
  <x:mergeCells>
    <x:mergeCell ref="A1:H1"/>
    <x:mergeCell ref="A2:H2"/>
    <x:mergeCell ref="A10:H10"/>
    <x:mergeCell ref="A12:H12"/>
    <x:mergeCell ref="A26:H2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0" hidden="0" customWidth="1"/>
    <x:col min="2" max="2" width="10" hidden="0" customWidth="1"/>
    <x:col min="3" max="3" width="36" hidden="0" customWidth="1"/>
    <x:col min="4" max="4" width="53" hidden="0" customWidth="1"/>
    <x:col min="5" max="5" width="16" hidden="0" customWidth="1"/>
    <x:col min="6" max="6" width="46" hidden="0" customWidth="1"/>
  </x:cols>
  <x:sheetData>
    <x:row r="1" ht="38" customHeight="1">
      <x:c r="A1" s="4" t="str">
        <x:v>FIRST ACTION | 最優先の10項目</x:v>
      </x:c>
      <x:c r="B1" s="4"/>
      <x:c r="C1" s="4"/>
      <x:c r="D1" s="4"/>
      <x:c r="E1" s="4"/>
      <x:c r="F1" s="4"/>
    </x:row>
    <x:row r="2" ht="31" customHeight="1">
      <x:c r="A2" s="10" t="str">
        <x:v>まず10項目だけ確認したい方の入口。状態は「50項目」シートと連動します。</x:v>
      </x:c>
      <x:c r="B2" s="10"/>
      <x:c r="C2" s="10"/>
      <x:c r="D2" s="10"/>
      <x:c r="E2" s="10"/>
      <x:c r="F2" s="10"/>
    </x:row>
    <x:row r="4" ht="30" customHeight="1">
      <x:c r="A4" s="21" t="str">
        <x:v>優先順</x:v>
      </x:c>
      <x:c r="B4" s="21" t="str">
        <x:v>番号</x:v>
      </x:c>
      <x:c r="C4" s="21" t="str">
        <x:v>点検項目</x:v>
      </x:c>
      <x:c r="D4" s="21" t="str">
        <x:v>最初に見る場所</x:v>
      </x:c>
      <x:c r="E4" s="21" t="str">
        <x:v>状態（連動）</x:v>
      </x:c>
      <x:c r="F4" s="21" t="str">
        <x:v>次に行うこと</x:v>
      </x:c>
    </x:row>
    <x:row r="5" ht="44" customHeight="1">
      <x:c r="A5" s="28" t="n">
        <x:v>1</x:v>
      </x:c>
      <x:c r="B5" s="28" t="str">
        <x:v>12</x:v>
      </x:c>
      <x:c r="C5" s="28" t="str">
        <x:v>管理者と特権ユーザーに多要素認証</x:v>
      </x:c>
      <x:c r="D5" s="28" t="str">
        <x:v>認証プラグインまたはID連携設定を確認</x:v>
      </x:c>
      <x:c r="E5" s="28" t="str">
        <x:f>'50項目'!I16</x:f>
        <x:v>未確認</x:v>
      </x:c>
      <x:c r="F5" s="28" t="str">
        <x:v>信頼できる2FAを導入し復旧コードを安全に保存</x:v>
      </x:c>
    </x:row>
    <x:row r="6" ht="44" customHeight="1">
      <x:c r="A6" s="28" t="n">
        <x:v>2</x:v>
      </x:c>
      <x:c r="B6" s="28" t="str">
        <x:v>07</x:v>
      </x:c>
      <x:c r="C6" s="28" t="str">
        <x:v>プラグインの重要な更新を放置しない</x:v>
      </x:c>
      <x:c r="D6" s="28" t="str">
        <x:v>プラグイン一覧で更新・変更履歴・開発元告知を確認</x:v>
      </x:c>
      <x:c r="E6" s="28" t="str">
        <x:f>'50項目'!I11</x:f>
        <x:v>未確認</x:v>
      </x:c>
      <x:c r="F6" s="28" t="str">
        <x:v>影響検証後、必要な修正版へ更新</x:v>
      </x:c>
    </x:row>
    <x:row r="7" ht="44" customHeight="1">
      <x:c r="A7" s="28" t="n">
        <x:v>3</x:v>
      </x:c>
      <x:c r="B7" s="28" t="str">
        <x:v>06</x:v>
      </x:c>
      <x:c r="C7" s="28" t="str">
        <x:v>WordPress本体がサポート対象の更新状態</x:v>
      </x:c>
      <x:c r="D7" s="28" t="str">
        <x:v>管理画面→ダッシュボード→更新を確認</x:v>
      </x:c>
      <x:c r="E7" s="28" t="str">
        <x:f>'50項目'!I10</x:f>
        <x:v>未確認</x:v>
      </x:c>
      <x:c r="F7" s="28" t="str">
        <x:v>バックアップ後に検証・更新を実施</x:v>
      </x:c>
    </x:row>
    <x:row r="8" ht="44" customHeight="1">
      <x:c r="A8" s="28" t="n">
        <x:v>4</x:v>
      </x:c>
      <x:c r="B8" s="28" t="str">
        <x:v>08</x:v>
      </x:c>
      <x:c r="C8" s="28" t="str">
        <x:v>テーマと子テーマの更新状態を確認</x:v>
      </x:c>
      <x:c r="D8" s="28" t="str">
        <x:v>外観→テーマとテーマ販売元の案内を確認</x:v>
      </x:c>
      <x:c r="E8" s="28" t="str">
        <x:f>'50項目'!I12</x:f>
        <x:v>未確認</x:v>
      </x:c>
      <x:c r="F8" s="28" t="str">
        <x:v>子テーマのカスタムコードを保持し検証後更新</x:v>
      </x:c>
    </x:row>
    <x:row r="9" ht="44" customHeight="1">
      <x:c r="A9" s="28" t="n">
        <x:v>5</x:v>
      </x:c>
      <x:c r="B9" s="28" t="str">
        <x:v>09</x:v>
      </x:c>
      <x:c r="C9" s="28" t="str">
        <x:v>PHPがサポート対象である</x:v>
      </x:c>
      <x:c r="D9" s="28" t="str">
        <x:v>サイトヘルスとサーバーのPHP設定を確認</x:v>
      </x:c>
      <x:c r="E9" s="28" t="str">
        <x:f>'50項目'!I13</x:f>
        <x:v>未確認</x:v>
      </x:c>
      <x:c r="F9" s="28" t="str">
        <x:v>ステージングで互換性確認後に切替</x:v>
      </x:c>
    </x:row>
    <x:row r="10" ht="44" customHeight="1">
      <x:c r="A10" s="28" t="n">
        <x:v>6</x:v>
      </x:c>
      <x:c r="B10" s="28" t="str">
        <x:v>13</x:v>
      </x:c>
      <x:c r="C10" s="28" t="str">
        <x:v>必要最小限の権限を付与</x:v>
      </x:c>
      <x:c r="D10" s="28" t="str">
        <x:v>ユーザー→ユーザー一覧と各役割を確認</x:v>
      </x:c>
      <x:c r="E10" s="28" t="str">
        <x:f>'50項目'!I17</x:f>
        <x:v>未確認</x:v>
      </x:c>
      <x:c r="F10" s="28" t="str">
        <x:v>編集者・投稿者等へ権限を見直す</x:v>
      </x:c>
    </x:row>
    <x:row r="11" ht="44" customHeight="1">
      <x:c r="A11" s="28" t="n">
        <x:v>7</x:v>
      </x:c>
      <x:c r="B11" s="28" t="str">
        <x:v>21</x:v>
      </x:c>
      <x:c r="C11" s="28" t="str">
        <x:v>サイトと管理画面をHTTPSで提供</x:v>
      </x:c>
      <x:c r="D11" s="28" t="str">
        <x:v>ブラウザとWordPress URL設定・SSL設定を確認</x:v>
      </x:c>
      <x:c r="E11" s="28" t="str">
        <x:f>'50項目'!I25</x:f>
        <x:v>未確認</x:v>
      </x:c>
      <x:c r="F11" s="28" t="str">
        <x:v>証明書導入・HTTPS化・リダイレクトを設定</x:v>
      </x:c>
    </x:row>
    <x:row r="12" ht="44" customHeight="1">
      <x:c r="A12" s="28" t="n">
        <x:v>8</x:v>
      </x:c>
      <x:c r="B12" s="28" t="str">
        <x:v>23</x:v>
      </x:c>
      <x:c r="C12" s="28" t="str">
        <x:v>WAFが有効で必要な保護を確保</x:v>
      </x:c>
      <x:c r="D12" s="28" t="str">
        <x:v>サーバーパネルのWAF項目・除外履歴を確認</x:v>
      </x:c>
      <x:c r="E12" s="28" t="str">
        <x:f>'50項目'!I27</x:f>
        <x:v>未確認</x:v>
      </x:c>
      <x:c r="F12" s="28" t="str">
        <x:v>必要な保護を有効化し403時はログを確認</x:v>
      </x:c>
    </x:row>
    <x:row r="13" ht="44" customHeight="1">
      <x:c r="A13" s="28" t="n">
        <x:v>9</x:v>
      </x:c>
      <x:c r="B13" s="28" t="str">
        <x:v>31</x:v>
      </x:c>
      <x:c r="C13" s="28" t="str">
        <x:v>ファイルとデータベース双方を保存</x:v>
      </x:c>
      <x:c r="D13" s="28" t="str">
        <x:v>バックアップ設定・対象・保存先を確認</x:v>
      </x:c>
      <x:c r="E13" s="28" t="str">
        <x:f>'50項目'!I35</x:f>
        <x:v>未確認</x:v>
      </x:c>
      <x:c r="F13" s="28" t="str">
        <x:v>必要データを含む定期バックアップを構築</x:v>
      </x:c>
    </x:row>
    <x:row r="14" ht="44" customHeight="1">
      <x:c r="A14" s="28" t="n">
        <x:v>10</x:v>
      </x:c>
      <x:c r="B14" s="28" t="str">
        <x:v>34</x:v>
      </x:c>
      <x:c r="C14" s="28" t="str">
        <x:v>復元テストを実施済み</x:v>
      </x:c>
      <x:c r="D14" s="28" t="str">
        <x:v>直近の復元テスト記録・所要時間を確認</x:v>
      </x:c>
      <x:c r="E14" s="28" t="str">
        <x:f>'50項目'!I38</x:f>
        <x:v>未確認</x:v>
      </x:c>
      <x:c r="F14" s="28" t="str">
        <x:v>本番上書きを避け検証環境で復元試験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2" hidden="0" customWidth="1"/>
    <x:col min="3" max="3" width="25" hidden="0" customWidth="1"/>
    <x:col min="4" max="4" width="21" hidden="0" customWidth="1"/>
    <x:col min="5" max="5" width="52" hidden="0" customWidth="1"/>
    <x:col min="6" max="6" width="22" hidden="0" customWidth="1"/>
    <x:col min="7" max="7" width="55" hidden="0" customWidth="1"/>
  </x:cols>
  <x:sheetData>
    <x:row r="1" ht="38" customHeight="1">
      <x:c r="A1" s="4" t="str">
        <x:v>CHECK LOG | 点検履歴</x:v>
      </x:c>
      <x:c r="B1" s="4"/>
      <x:c r="C1" s="4"/>
      <x:c r="D1" s="4"/>
      <x:c r="E1" s="4"/>
      <x:c r="F1" s="4"/>
      <x:c r="G1" s="4"/>
    </x:row>
    <x:row r="2" ht="31" customHeight="1">
      <x:c r="A2" s="10" t="str">
        <x:v>再点検や改善作業の記録用。初期入力はありません。実際に行った点検だけ記録してください。</x:v>
      </x:c>
      <x:c r="B2" s="10"/>
      <x:c r="C2" s="10"/>
      <x:c r="D2" s="10"/>
      <x:c r="E2" s="10"/>
      <x:c r="F2" s="10"/>
      <x:c r="G2" s="10"/>
    </x:row>
    <x:row r="4" ht="30" customHeight="1">
      <x:c r="A4" s="21" t="str">
        <x:v>記録日</x:v>
      </x:c>
      <x:c r="B4" s="21" t="str">
        <x:v>対象No</x:v>
      </x:c>
      <x:c r="C4" s="21" t="str">
        <x:v>サイト/環境</x:v>
      </x:c>
      <x:c r="D4" s="21" t="str">
        <x:v>確認者</x:v>
      </x:c>
      <x:c r="E4" s="21" t="str">
        <x:v>点検・対応内容</x:v>
      </x:c>
      <x:c r="F4" s="21" t="str">
        <x:v>結果</x:v>
      </x:c>
      <x:c r="G4" s="21" t="str">
        <x:v>証跡/次回対応</x:v>
      </x:c>
    </x:row>
    <x:row r="5" ht="25" customHeight="1">
      <x:c r="A5" s="29"/>
      <x:c r="B5" s="28"/>
      <x:c r="C5" s="28"/>
      <x:c r="D5" s="28"/>
      <x:c r="E5" s="28"/>
      <x:c r="F5" s="28"/>
      <x:c r="G5" s="28"/>
    </x:row>
    <x:row r="6" ht="25" customHeight="1">
      <x:c r="A6" s="29"/>
      <x:c r="B6" s="28"/>
      <x:c r="C6" s="28"/>
      <x:c r="D6" s="28"/>
      <x:c r="E6" s="28"/>
      <x:c r="F6" s="28"/>
      <x:c r="G6" s="28"/>
    </x:row>
    <x:row r="7" ht="25" customHeight="1">
      <x:c r="A7" s="29"/>
      <x:c r="B7" s="28"/>
      <x:c r="C7" s="28"/>
      <x:c r="D7" s="28"/>
      <x:c r="E7" s="28"/>
      <x:c r="F7" s="28"/>
      <x:c r="G7" s="28"/>
    </x:row>
    <x:row r="8" ht="25" customHeight="1">
      <x:c r="A8" s="29"/>
      <x:c r="B8" s="28"/>
      <x:c r="C8" s="28"/>
      <x:c r="D8" s="28"/>
      <x:c r="E8" s="28"/>
      <x:c r="F8" s="28"/>
      <x:c r="G8" s="28"/>
    </x:row>
    <x:row r="9" ht="25" customHeight="1">
      <x:c r="A9" s="29"/>
      <x:c r="B9" s="28"/>
      <x:c r="C9" s="28"/>
      <x:c r="D9" s="28"/>
      <x:c r="E9" s="28"/>
      <x:c r="F9" s="28"/>
      <x:c r="G9" s="28"/>
    </x:row>
    <x:row r="10" ht="25" customHeight="1">
      <x:c r="A10" s="29"/>
      <x:c r="B10" s="28"/>
      <x:c r="C10" s="28"/>
      <x:c r="D10" s="28"/>
      <x:c r="E10" s="28"/>
      <x:c r="F10" s="28"/>
      <x:c r="G10" s="28"/>
    </x:row>
    <x:row r="11" ht="25" customHeight="1">
      <x:c r="A11" s="29"/>
      <x:c r="B11" s="28"/>
      <x:c r="C11" s="28"/>
      <x:c r="D11" s="28"/>
      <x:c r="E11" s="28"/>
      <x:c r="F11" s="28"/>
      <x:c r="G11" s="28"/>
    </x:row>
    <x:row r="12" ht="25" customHeight="1">
      <x:c r="A12" s="29"/>
      <x:c r="B12" s="28"/>
      <x:c r="C12" s="28"/>
      <x:c r="D12" s="28"/>
      <x:c r="E12" s="28"/>
      <x:c r="F12" s="28"/>
      <x:c r="G12" s="28"/>
    </x:row>
    <x:row r="13" ht="25" customHeight="1">
      <x:c r="A13" s="29"/>
      <x:c r="B13" s="28"/>
      <x:c r="C13" s="28"/>
      <x:c r="D13" s="28"/>
      <x:c r="E13" s="28"/>
      <x:c r="F13" s="28"/>
      <x:c r="G13" s="28"/>
    </x:row>
    <x:row r="14" ht="25" customHeight="1">
      <x:c r="A14" s="29"/>
      <x:c r="B14" s="28"/>
      <x:c r="C14" s="28"/>
      <x:c r="D14" s="28"/>
      <x:c r="E14" s="28"/>
      <x:c r="F14" s="28"/>
      <x:c r="G14" s="28"/>
    </x:row>
    <x:row r="15" ht="25" customHeight="1">
      <x:c r="A15" s="29"/>
      <x:c r="B15" s="28"/>
      <x:c r="C15" s="28"/>
      <x:c r="D15" s="28"/>
      <x:c r="E15" s="28"/>
      <x:c r="F15" s="28"/>
      <x:c r="G15" s="28"/>
    </x:row>
    <x:row r="16" ht="25" customHeight="1">
      <x:c r="A16" s="29"/>
      <x:c r="B16" s="28"/>
      <x:c r="C16" s="28"/>
      <x:c r="D16" s="28"/>
      <x:c r="E16" s="28"/>
      <x:c r="F16" s="28"/>
      <x:c r="G16" s="28"/>
    </x:row>
    <x:row r="17" ht="25" customHeight="1">
      <x:c r="A17" s="29"/>
      <x:c r="B17" s="28"/>
      <x:c r="C17" s="28"/>
      <x:c r="D17" s="28"/>
      <x:c r="E17" s="28"/>
      <x:c r="F17" s="28"/>
      <x:c r="G17" s="28"/>
    </x:row>
    <x:row r="18" ht="25" customHeight="1">
      <x:c r="A18" s="29"/>
      <x:c r="B18" s="28"/>
      <x:c r="C18" s="28"/>
      <x:c r="D18" s="28"/>
      <x:c r="E18" s="28"/>
      <x:c r="F18" s="28"/>
      <x:c r="G18" s="28"/>
    </x:row>
    <x:row r="19" ht="25" customHeight="1">
      <x:c r="A19" s="29"/>
      <x:c r="B19" s="28"/>
      <x:c r="C19" s="28"/>
      <x:c r="D19" s="28"/>
      <x:c r="E19" s="28"/>
      <x:c r="F19" s="28"/>
      <x:c r="G19" s="28"/>
    </x:row>
    <x:row r="20" ht="25" customHeight="1">
      <x:c r="A20" s="29"/>
      <x:c r="B20" s="28"/>
      <x:c r="C20" s="28"/>
      <x:c r="D20" s="28"/>
      <x:c r="E20" s="28"/>
      <x:c r="F20" s="28"/>
      <x:c r="G20" s="28"/>
    </x:row>
    <x:row r="21" ht="25" customHeight="1">
      <x:c r="A21" s="29"/>
      <x:c r="B21" s="28"/>
      <x:c r="C21" s="28"/>
      <x:c r="D21" s="28"/>
      <x:c r="E21" s="28"/>
      <x:c r="F21" s="28"/>
      <x:c r="G21" s="28"/>
    </x:row>
    <x:row r="22" ht="25" customHeight="1">
      <x:c r="A22" s="29"/>
      <x:c r="B22" s="28"/>
      <x:c r="C22" s="28"/>
      <x:c r="D22" s="28"/>
      <x:c r="E22" s="28"/>
      <x:c r="F22" s="28"/>
      <x:c r="G22" s="28"/>
    </x:row>
    <x:row r="23" ht="25" customHeight="1">
      <x:c r="A23" s="29"/>
      <x:c r="B23" s="28"/>
      <x:c r="C23" s="28"/>
      <x:c r="D23" s="28"/>
      <x:c r="E23" s="28"/>
      <x:c r="F23" s="28"/>
      <x:c r="G23" s="28"/>
    </x:row>
    <x:row r="24" ht="25" customHeight="1">
      <x:c r="A24" s="29"/>
      <x:c r="B24" s="28"/>
      <x:c r="C24" s="28"/>
      <x:c r="D24" s="28"/>
      <x:c r="E24" s="28"/>
      <x:c r="F24" s="28"/>
      <x:c r="G24" s="28"/>
    </x:row>
    <x:row r="25" ht="25" customHeight="1">
      <x:c r="A25" s="29"/>
      <x:c r="B25" s="28"/>
      <x:c r="C25" s="28"/>
      <x:c r="D25" s="28"/>
      <x:c r="E25" s="28"/>
      <x:c r="F25" s="28"/>
      <x:c r="G25" s="28"/>
    </x:row>
    <x:row r="26" ht="25" customHeight="1">
      <x:c r="A26" s="29"/>
      <x:c r="B26" s="28"/>
      <x:c r="C26" s="28"/>
      <x:c r="D26" s="28"/>
      <x:c r="E26" s="28"/>
      <x:c r="F26" s="28"/>
      <x:c r="G26" s="28"/>
    </x:row>
    <x:row r="27" ht="25" customHeight="1">
      <x:c r="A27" s="29"/>
      <x:c r="B27" s="28"/>
      <x:c r="C27" s="28"/>
      <x:c r="D27" s="28"/>
      <x:c r="E27" s="28"/>
      <x:c r="F27" s="28"/>
      <x:c r="G27" s="28"/>
    </x:row>
    <x:row r="28" ht="25" customHeight="1">
      <x:c r="A28" s="29"/>
      <x:c r="B28" s="28"/>
      <x:c r="C28" s="28"/>
      <x:c r="D28" s="28"/>
      <x:c r="E28" s="28"/>
      <x:c r="F28" s="28"/>
      <x:c r="G28" s="28"/>
    </x:row>
    <x:row r="29" ht="25" customHeight="1">
      <x:c r="A29" s="29"/>
      <x:c r="B29" s="28"/>
      <x:c r="C29" s="28"/>
      <x:c r="D29" s="28"/>
      <x:c r="E29" s="28"/>
      <x:c r="F29" s="28"/>
      <x:c r="G29" s="28"/>
    </x:row>
    <x:row r="30" ht="25" customHeight="1">
      <x:c r="A30" s="29"/>
      <x:c r="B30" s="28"/>
      <x:c r="C30" s="28"/>
      <x:c r="D30" s="28"/>
      <x:c r="E30" s="28"/>
      <x:c r="F30" s="28"/>
      <x:c r="G30" s="28"/>
    </x:row>
    <x:row r="31" ht="25" customHeight="1">
      <x:c r="A31" s="29"/>
      <x:c r="B31" s="28"/>
      <x:c r="C31" s="28"/>
      <x:c r="D31" s="28"/>
      <x:c r="E31" s="28"/>
      <x:c r="F31" s="28"/>
      <x:c r="G31" s="28"/>
    </x:row>
    <x:row r="32" ht="25" customHeight="1">
      <x:c r="A32" s="29"/>
      <x:c r="B32" s="28"/>
      <x:c r="C32" s="28"/>
      <x:c r="D32" s="28"/>
      <x:c r="E32" s="28"/>
      <x:c r="F32" s="28"/>
      <x:c r="G32" s="28"/>
    </x:row>
    <x:row r="33" ht="25" customHeight="1">
      <x:c r="A33" s="29"/>
      <x:c r="B33" s="28"/>
      <x:c r="C33" s="28"/>
      <x:c r="D33" s="28"/>
      <x:c r="E33" s="28"/>
      <x:c r="F33" s="28"/>
      <x:c r="G33" s="28"/>
    </x:row>
    <x:row r="34" ht="25" customHeight="1">
      <x:c r="A34" s="29"/>
      <x:c r="B34" s="28"/>
      <x:c r="C34" s="28"/>
      <x:c r="D34" s="28"/>
      <x:c r="E34" s="28"/>
      <x:c r="F34" s="28"/>
      <x:c r="G34" s="28"/>
    </x:row>
    <x:row r="35" ht="25" customHeight="1">
      <x:c r="A35" s="29"/>
      <x:c r="B35" s="28"/>
      <x:c r="C35" s="28"/>
      <x:c r="D35" s="28"/>
      <x:c r="E35" s="28"/>
      <x:c r="F35" s="28"/>
      <x:c r="G35" s="28"/>
    </x:row>
    <x:row r="36" ht="25" customHeight="1">
      <x:c r="A36" s="29"/>
      <x:c r="B36" s="28"/>
      <x:c r="C36" s="28"/>
      <x:c r="D36" s="28"/>
      <x:c r="E36" s="28"/>
      <x:c r="F36" s="28"/>
      <x:c r="G36" s="28"/>
    </x:row>
    <x:row r="37" ht="25" customHeight="1">
      <x:c r="A37" s="29"/>
      <x:c r="B37" s="28"/>
      <x:c r="C37" s="28"/>
      <x:c r="D37" s="28"/>
      <x:c r="E37" s="28"/>
      <x:c r="F37" s="28"/>
      <x:c r="G37" s="28"/>
    </x:row>
    <x:row r="38" ht="25" customHeight="1">
      <x:c r="A38" s="29"/>
      <x:c r="B38" s="28"/>
      <x:c r="C38" s="28"/>
      <x:c r="D38" s="28"/>
      <x:c r="E38" s="28"/>
      <x:c r="F38" s="28"/>
      <x:c r="G38" s="28"/>
    </x:row>
    <x:row r="39" ht="25" customHeight="1">
      <x:c r="A39" s="29"/>
      <x:c r="B39" s="28"/>
      <x:c r="C39" s="28"/>
      <x:c r="D39" s="28"/>
      <x:c r="E39" s="28"/>
      <x:c r="F39" s="28"/>
      <x:c r="G39" s="28"/>
    </x:row>
    <x:row r="40" ht="25" customHeight="1">
      <x:c r="A40" s="29"/>
      <x:c r="B40" s="28"/>
      <x:c r="C40" s="28"/>
      <x:c r="D40" s="28"/>
      <x:c r="E40" s="28"/>
      <x:c r="F40" s="28"/>
      <x:c r="G40" s="28"/>
    </x:row>
    <x:row r="41" ht="25" customHeight="1">
      <x:c r="A41" s="29"/>
      <x:c r="B41" s="28"/>
      <x:c r="C41" s="28"/>
      <x:c r="D41" s="28"/>
      <x:c r="E41" s="28"/>
      <x:c r="F41" s="28"/>
      <x:c r="G41" s="28"/>
    </x:row>
    <x:row r="42" ht="25" customHeight="1">
      <x:c r="A42" s="29"/>
      <x:c r="B42" s="28"/>
      <x:c r="C42" s="28"/>
      <x:c r="D42" s="28"/>
      <x:c r="E42" s="28"/>
      <x:c r="F42" s="28"/>
      <x:c r="G42" s="28"/>
    </x:row>
    <x:row r="43" ht="25" customHeight="1">
      <x:c r="A43" s="29"/>
      <x:c r="B43" s="28"/>
      <x:c r="C43" s="28"/>
      <x:c r="D43" s="28"/>
      <x:c r="E43" s="28"/>
      <x:c r="F43" s="28"/>
      <x:c r="G43" s="28"/>
    </x:row>
    <x:row r="44" ht="25" customHeight="1">
      <x:c r="A44" s="29"/>
      <x:c r="B44" s="28"/>
      <x:c r="C44" s="28"/>
      <x:c r="D44" s="28"/>
      <x:c r="E44" s="28"/>
      <x:c r="F44" s="28"/>
      <x:c r="G44" s="28"/>
    </x:row>
    <x:row r="45" ht="25" customHeight="1">
      <x:c r="A45" s="29"/>
      <x:c r="B45" s="28"/>
      <x:c r="C45" s="28"/>
      <x:c r="D45" s="28"/>
      <x:c r="E45" s="28"/>
      <x:c r="F45" s="28"/>
      <x:c r="G45" s="28"/>
    </x:row>
    <x:row r="46" ht="25" customHeight="1">
      <x:c r="A46" s="29"/>
      <x:c r="B46" s="28"/>
      <x:c r="C46" s="28"/>
      <x:c r="D46" s="28"/>
      <x:c r="E46" s="28"/>
      <x:c r="F46" s="28"/>
      <x:c r="G46" s="28"/>
    </x:row>
    <x:row r="47" ht="25" customHeight="1">
      <x:c r="A47" s="29"/>
      <x:c r="B47" s="28"/>
      <x:c r="C47" s="28"/>
      <x:c r="D47" s="28"/>
      <x:c r="E47" s="28"/>
      <x:c r="F47" s="28"/>
      <x:c r="G47" s="28"/>
    </x:row>
    <x:row r="48" ht="25" customHeight="1">
      <x:c r="A48" s="29"/>
      <x:c r="B48" s="28"/>
      <x:c r="C48" s="28"/>
      <x:c r="D48" s="28"/>
      <x:c r="E48" s="28"/>
      <x:c r="F48" s="28"/>
      <x:c r="G48" s="28"/>
    </x:row>
    <x:row r="49" ht="25" customHeight="1">
      <x:c r="A49" s="29"/>
      <x:c r="B49" s="28"/>
      <x:c r="C49" s="28"/>
      <x:c r="D49" s="28"/>
      <x:c r="E49" s="28"/>
      <x:c r="F49" s="28"/>
      <x:c r="G49" s="28"/>
    </x:row>
    <x:row r="50" ht="25" customHeight="1">
      <x:c r="A50" s="29"/>
      <x:c r="B50" s="28"/>
      <x:c r="C50" s="28"/>
      <x:c r="D50" s="28"/>
      <x:c r="E50" s="28"/>
      <x:c r="F50" s="28"/>
      <x:c r="G50" s="28"/>
    </x:row>
    <x:row r="51" ht="25" customHeight="1">
      <x:c r="A51" s="29"/>
      <x:c r="B51" s="28"/>
      <x:c r="C51" s="28"/>
      <x:c r="D51" s="28"/>
      <x:c r="E51" s="28"/>
      <x:c r="F51" s="28"/>
      <x:c r="G51" s="28"/>
    </x:row>
    <x:row r="52" ht="25" customHeight="1">
      <x:c r="A52" s="29"/>
      <x:c r="B52" s="28"/>
      <x:c r="C52" s="28"/>
      <x:c r="D52" s="28"/>
      <x:c r="E52" s="28"/>
      <x:c r="F52" s="28"/>
      <x:c r="G52" s="28"/>
    </x:row>
    <x:row r="53" ht="25" customHeight="1">
      <x:c r="A53" s="29"/>
      <x:c r="B53" s="28"/>
      <x:c r="C53" s="28"/>
      <x:c r="D53" s="28"/>
      <x:c r="E53" s="28"/>
      <x:c r="F53" s="28"/>
      <x:c r="G53" s="28"/>
    </x:row>
    <x:row r="54" ht="25" customHeight="1">
      <x:c r="A54" s="29"/>
      <x:c r="B54" s="28"/>
      <x:c r="C54" s="28"/>
      <x:c r="D54" s="28"/>
      <x:c r="E54" s="28"/>
      <x:c r="F54" s="28"/>
      <x:c r="G54" s="28"/>
    </x:row>
  </x:sheetData>
  <x:mergeCells>
    <x:mergeCell ref="A1:G1"/>
    <x:mergeCell ref="A2:G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58" hidden="0" customWidth="1"/>
    <x:col min="3" max="3" width="102" hidden="0" customWidth="1"/>
  </x:cols>
  <x:sheetData>
    <x:row r="1" ht="38" customHeight="1">
      <x:c r="A1" s="4" t="str">
        <x:v>REFERENCES | 公式資料一覧</x:v>
      </x:c>
      <x:c r="B1" s="4"/>
      <x:c r="C1" s="4"/>
    </x:row>
    <x:row r="2" ht="31" customHeight="1">
      <x:c r="A2" s="10" t="str">
        <x:v>原則としてWordPress公式・IPA・OWASP・ホスティング会社の公式情報を参照しています。</x:v>
      </x:c>
      <x:c r="B2" s="10"/>
      <x:c r="C2" s="10"/>
    </x:row>
    <x:row r="4" ht="30" customHeight="1">
      <x:c r="A4" s="21" t="str">
        <x:v>略号</x:v>
      </x:c>
      <x:c r="B4" s="21" t="str">
        <x:v>資料名</x:v>
      </x:c>
      <x:c r="C4" s="21" t="str">
        <x:v>URL</x:v>
      </x:c>
    </x:row>
    <x:row r="5" ht="28" customHeight="1">
      <x:c r="A5" t="str">
        <x:v>WP</x:v>
      </x:c>
      <x:c r="B5" t="str">
        <x:v>WordPress公式｜Hardening WordPress</x:v>
      </x:c>
      <x:c r="C5" t="str">
        <x:v>https://developer.wordpress.org/advanced-administration/security/hardening/</x:v>
      </x:c>
    </x:row>
    <x:row r="6" ht="28" customHeight="1">
      <x:c r="A6" t="str">
        <x:v>SITE</x:v>
      </x:c>
      <x:c r="B6" t="str">
        <x:v>WordPress公式｜サイトヘルス</x:v>
      </x:c>
      <x:c r="C6" t="str">
        <x:v>https://wordpress.org/documentation/site-health/</x:v>
      </x:c>
    </x:row>
    <x:row r="7" ht="28" customHeight="1">
      <x:c r="A7" t="str">
        <x:v>UPD</x:v>
      </x:c>
      <x:c r="B7" t="str">
        <x:v>WordPress公式｜Updating WordPress</x:v>
      </x:c>
      <x:c r="C7" t="str">
        <x:v>https://wordpress.org/documentation/article/updating-wordpress/</x:v>
      </x:c>
    </x:row>
    <x:row r="8" ht="28" customHeight="1">
      <x:c r="A8" t="str">
        <x:v>PLUG</x:v>
      </x:c>
      <x:c r="B8" t="str">
        <x:v>WordPress公式｜Manage Plugins</x:v>
      </x:c>
      <x:c r="C8" t="str">
        <x:v>https://wordpress.org/documentation/article/manage-plugins/</x:v>
      </x:c>
    </x:row>
    <x:row r="9" ht="28" customHeight="1">
      <x:c r="A9" t="str">
        <x:v>BRUTE</x:v>
      </x:c>
      <x:c r="B9" t="str">
        <x:v>WordPress公式｜Brute Force Attacks</x:v>
      </x:c>
      <x:c r="C9" t="str">
        <x:v>https://developer.wordpress.org/advanced-administration/security/brute-force/</x:v>
      </x:c>
    </x:row>
    <x:row r="10" ht="28" customHeight="1">
      <x:c r="A10" t="str">
        <x:v>APP</x:v>
      </x:c>
      <x:c r="B10" t="str">
        <x:v>WordPress公式｜Application Passwords</x:v>
      </x:c>
      <x:c r="C10" t="str">
        <x:v>https://developer.wordpress.org/advanced-administration/security/application-passwords/</x:v>
      </x:c>
    </x:row>
    <x:row r="11" ht="28" customHeight="1">
      <x:c r="A11" t="str">
        <x:v>FILE</x:v>
      </x:c>
      <x:c r="B11" t="str">
        <x:v>WordPress公式｜File Permissions</x:v>
      </x:c>
      <x:c r="C11" t="str">
        <x:v>https://developer.wordpress.org/advanced-administration/server/file-permissions/</x:v>
      </x:c>
    </x:row>
    <x:row r="12" ht="28" customHeight="1">
      <x:c r="A12" t="str">
        <x:v>IPA</x:v>
      </x:c>
      <x:c r="B12" t="str">
        <x:v>IPA｜中小企業の情報セキュリティ対策ガイドライン第4.0版</x:v>
      </x:c>
      <x:c r="C12" t="str">
        <x:v>https://www.ipa.go.jp/security/guide/sme/about.html</x:v>
      </x:c>
    </x:row>
    <x:row r="13" ht="28" customHeight="1">
      <x:c r="A13" t="str">
        <x:v>OWASP</x:v>
      </x:c>
      <x:c r="B13" t="str">
        <x:v>OWASP Top 10:2025（日本語）</x:v>
      </x:c>
      <x:c r="C13" t="str">
        <x:v>https://top10.owasp.org/2025/ja/</x:v>
      </x:c>
    </x:row>
    <x:row r="14" ht="28" customHeight="1">
      <x:c r="A14" t="str">
        <x:v>WAF</x:v>
      </x:c>
      <x:c r="B14" t="str">
        <x:v>エックスサーバー公式｜WAF設定</x:v>
      </x:c>
      <x:c r="C14" t="str">
        <x:v>https://www.xserver.ne.jp/manual/man_server_waf.php</x:v>
      </x:c>
    </x:row>
    <x:row r="15" ht="28" customHeight="1">
      <x:c r="A15" t="str">
        <x:v>BKP</x:v>
      </x:c>
      <x:c r="B15" t="str">
        <x:v>エックスサーバー公式｜自動バックアップ</x:v>
      </x:c>
      <x:c r="C15" t="str">
        <x:v>https://www.xserver.ne.jp/functions/service_backup.php</x:v>
      </x:c>
    </x:row>
    <x:row r="16" ht="28" customHeight="1">
      <x:c r="A16" t="str">
        <x:v>RESTORE</x:v>
      </x:c>
      <x:c r="B16" t="str">
        <x:v>エックスサーバー公式｜データ復元</x:v>
      </x:c>
      <x:c r="C16" t="str">
        <x:v>https://www.xserver.ne.jp/manual/man_server_restore.php</x:v>
      </x:c>
    </x:row>
    <x:row r="17" ht="28" customHeight="1">
      <x:c r="A17" t="str">
        <x:v>DBRESTORE</x:v>
      </x:c>
      <x:c r="B17" t="str">
        <x:v>エックスサーバー公式｜MySQL復元</x:v>
      </x:c>
      <x:c r="C17" t="str">
        <x:v>https://www.xserver.ne.jp/manual/man_db_restore.php</x:v>
      </x:c>
    </x:row>
    <x:row r="18" ht="28" customHeight="1">
      <x:c r="A18" t="str">
        <x:v>REST</x:v>
      </x:c>
      <x:c r="B18" t="str">
        <x:v>WordPress公式｜REST API認証</x:v>
      </x:c>
      <x:c r="C18" t="str">
        <x:v>https://developer.wordpress.org/rest-api/using-the-rest-api/authentication/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115" hidden="0" customWidth="1"/>
  </x:cols>
  <x:sheetData>
    <x:row r="1" ht="38" customHeight="1">
      <x:c r="A1" s="4" t="str">
        <x:v>START HERE | セキュリティ点検の使い方</x:v>
      </x:c>
      <x:c r="B1" s="4"/>
      <x:c r="C1" s="4"/>
      <x:c r="D1" s="4"/>
      <x:c r="E1" s="4"/>
      <x:c r="F1" s="4"/>
    </x:row>
    <x:row r="2" ht="31" customHeight="1">
      <x:c r="A2" s="10" t="str">
        <x:v>非技術者にも使えるよう設計した50項目の運用管理台帳。初回は「優先点検10」から。</x:v>
      </x:c>
      <x:c r="B2" s="10"/>
      <x:c r="C2" s="10"/>
      <x:c r="D2" s="10"/>
      <x:c r="E2" s="10"/>
      <x:c r="F2" s="10"/>
    </x:row>
    <x:row r="4" ht="30" customHeight="1">
      <x:c r="A4" s="21" t="str">
        <x:v>手順</x:v>
      </x:c>
      <x:c r="B4" s="21" t="str">
        <x:v>作業</x:v>
      </x:c>
    </x:row>
    <x:row r="5" ht="47" customHeight="1">
      <x:c r="A5" s="28" t="str">
        <x:v>1. 対象を決める</x:v>
      </x:c>
      <x:c r="B5" s="28" t="str">
        <x:v>サイトURL・管理者・点検対象を整理。不要な権限変更やファイル操作を急がない。</x:v>
      </x:c>
    </x:row>
    <x:row r="6" ht="47" customHeight="1">
      <x:c r="A6" s="28" t="str">
        <x:v>2. まず10項目</x:v>
      </x:c>
      <x:c r="B6" s="28" t="str">
        <x:v>「優先点検10」で管理者MFA・更新・HTTPS・バックアップなどを先に確認。</x:v>
      </x:c>
    </x:row>
    <x:row r="7" ht="47" customHeight="1">
      <x:c r="A7" s="28" t="str">
        <x:v>3. 50項目を判定</x:v>
      </x:c>
      <x:c r="B7" s="28" t="str">
        <x:v>「50項目」のI列を未確認→適合/要対応/対象外へ変更。対象外にはN列に根拠を書く。</x:v>
      </x:c>
    </x:row>
    <x:row r="8" ht="47" customHeight="1">
      <x:c r="A8" s="28" t="str">
        <x:v>4. 改善を管理</x:v>
      </x:c>
      <x:c r="B8" s="28" t="str">
        <x:v>要対応の項目はJ担当・L期限・M証跡（URLまたは保管先）を入力。秘密情報そのものは記載しない。</x:v>
      </x:c>
    </x:row>
    <x:row r="9" ht="47" customHeight="1">
      <x:c r="A9" s="28" t="str">
        <x:v>5. ダッシュボード</x:v>
      </x:c>
      <x:c r="B9" s="28" t="str">
        <x:v>点検進捗と適合率、要対応件数を確認。未確認をゼロにしてから評価する。</x:v>
      </x:c>
    </x:row>
    <x:row r="10" ht="47" customHeight="1">
      <x:c r="A10" s="28" t="str">
        <x:v>6. 継続点検</x:v>
      </x:c>
      <x:c r="B10" s="28" t="str">
        <x:v>改善後は再確認して日付更新。対応経緯は「点検履歴」へ残す。</x:v>
      </x:c>
    </x:row>
    <x:row r="12" ht="30" customHeight="1">
      <x:c r="A12" s="21" t="str">
        <x:v>区分</x:v>
      </x:c>
      <x:c r="B12" s="21" t="str">
        <x:v>意味</x:v>
      </x:c>
    </x:row>
    <x:row r="13">
      <x:c r="A13" s="28" t="str">
        <x:v>未確認</x:v>
      </x:c>
      <x:c r="B13" s="28" t="str">
        <x:v>まだ合否が判断できない。安全を意味しません。</x:v>
      </x:c>
    </x:row>
    <x:row r="14">
      <x:c r="A14" s="28" t="str">
        <x:v>適合</x:v>
      </x:c>
      <x:c r="B14" s="28" t="str">
        <x:v>判定基準を満たすことを確認した状態。</x:v>
      </x:c>
    </x:row>
    <x:row r="15">
      <x:c r="A15" s="28" t="str">
        <x:v>要対応</x:v>
      </x:c>
      <x:c r="B15" s="28" t="str">
        <x:v>判定基準を満たさず改善が必要な状態。</x:v>
      </x:c>
    </x:row>
    <x:row r="16">
      <x:c r="A16" s="28" t="str">
        <x:v>対象外</x:v>
      </x:c>
      <x:c r="B16" s="28" t="str">
        <x:v>サイト構成上不要と判断した状態。N列に理由を記録してください。</x:v>
      </x:c>
    </x:row>
    <x:row r="18" ht="60" customHeight="1">
      <x:c r="A18" s="28" t="str">
        <x:v>集計の注意</x:v>
      </x:c>
      <x:c r="B18" s="28" t="str">
        <x:v>点検進捗率＝(適合＋要対応)÷(50－対象外)。点検済み適合率＝適合÷(適合＋要対応)。未確認は適合率に含めません。</x:v>
      </x:c>
    </x:row>
    <x:row r="20" ht="59" customHeight="1">
      <x:c r="A20" s="28" t="str">
        <x:v>利用と引用</x:v>
      </x:c>
      <x:c r="B20" s="28" t="str">
        <x:v>社内・自社サイト・受託保守で無償利用・加工可。紹介の際は元記事 https://hamachannel-wakuwaku-life.com/ へのリンクを歓迎します。</x:v>
      </x:c>
    </x:row>
    <x:row r="22" ht="70" customHeight="1">
      <x:c r="A22" s="28" t="str">
        <x:v>注意</x:v>
      </x:c>
      <x:c r="B22" s="28" t="str">
        <x:v>本資料はセルフチェックであり、不正アクセスの有無・脆弱性の不存在を保証するものではありません。運用変更はバックアップと動作確認のうえで実施してください。</x:v>
      </x:c>
    </x:row>
  </x:sheetData>
  <x:mergeCells>
    <x:mergeCell ref="A1:F1"/>
    <x:mergeCell ref="A2:F2"/>
  </x:mergeCells>
  <x:pageMargins left="0.7" right="0.7" top="0.75" bottom="0.75" header="0.3" footer="0.3"/>
</x:worksheet>
</file>